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45" yWindow="-60" windowWidth="18870" windowHeight="10665" activeTab="1"/>
  </bookViews>
  <sheets>
    <sheet name="Instructions" sheetId="4" r:id="rId1"/>
    <sheet name="InputData" sheetId="1" r:id="rId2"/>
    <sheet name="PrintReport" sheetId="3" r:id="rId3"/>
  </sheets>
  <definedNames>
    <definedName name="Category">PrintReport!$A$19:$A$21</definedName>
    <definedName name="ComplianceLevel">PrintReport!$A$5:$A$8</definedName>
    <definedName name="ComplyCodes">#REF!</definedName>
    <definedName name="ImplementCodes">#REF!</definedName>
    <definedName name="_xlnm.Print_Area" localSheetId="1">InputData!$A$1:$L$39</definedName>
    <definedName name="_xlnm.Print_Area" localSheetId="0">Instructions!$A$1:$I$32</definedName>
    <definedName name="_xlnm.Print_Area" localSheetId="2">PrintReport!$A$1:$I$75</definedName>
    <definedName name="_xlnm.Print_Titles" localSheetId="1">InputData!$2:$2</definedName>
    <definedName name="_xlnm.Print_Titles" localSheetId="2">PrintReport!$1:$1</definedName>
    <definedName name="Time">PrintReport!$A$37:$A$41</definedName>
    <definedName name="TimeReq">PrintReport!$A$36:$A$41</definedName>
  </definedNames>
  <calcPr calcId="145621"/>
</workbook>
</file>

<file path=xl/calcChain.xml><?xml version="1.0" encoding="utf-8"?>
<calcChain xmlns="http://schemas.openxmlformats.org/spreadsheetml/2006/main">
  <c r="B41" i="3" l="1"/>
  <c r="B40" i="3"/>
  <c r="B39" i="3"/>
  <c r="B38" i="3"/>
  <c r="B37" i="3"/>
  <c r="B36" i="3"/>
  <c r="B57" i="3"/>
  <c r="C57" i="3" s="1"/>
  <c r="B56" i="3"/>
  <c r="C56" i="3" s="1"/>
  <c r="B55" i="3"/>
  <c r="C55" i="3" s="1"/>
  <c r="B54" i="3"/>
  <c r="C54" i="3" s="1"/>
  <c r="B52" i="3"/>
  <c r="C52" i="3" s="1"/>
  <c r="B51" i="3"/>
  <c r="C51" i="3" s="1"/>
  <c r="B21" i="3"/>
  <c r="B20" i="3"/>
  <c r="B19" i="3"/>
  <c r="B8" i="3"/>
  <c r="B7" i="3"/>
  <c r="B6" i="3"/>
  <c r="B5" i="3"/>
  <c r="C21" i="3" l="1"/>
  <c r="C5" i="3"/>
  <c r="C6" i="3"/>
  <c r="C19" i="3"/>
  <c r="C8" i="3"/>
  <c r="C7" i="3"/>
  <c r="C20" i="3"/>
  <c r="B53" i="3"/>
  <c r="C53" i="3" s="1"/>
  <c r="C9" i="3" l="1"/>
  <c r="B9" i="3"/>
  <c r="C22" i="3"/>
  <c r="B22" i="3"/>
  <c r="B42" i="3"/>
  <c r="C41" i="3"/>
  <c r="C38" i="3"/>
  <c r="C40" i="3"/>
  <c r="C37" i="3"/>
  <c r="C39" i="3"/>
  <c r="C36" i="3"/>
  <c r="C42" i="3" l="1"/>
</calcChain>
</file>

<file path=xl/sharedStrings.xml><?xml version="1.0" encoding="utf-8"?>
<sst xmlns="http://schemas.openxmlformats.org/spreadsheetml/2006/main" count="99" uniqueCount="83">
  <si>
    <t>Title</t>
  </si>
  <si>
    <t>Publication</t>
  </si>
  <si>
    <t>No</t>
  </si>
  <si>
    <t>Fully</t>
  </si>
  <si>
    <t>Substantially</t>
  </si>
  <si>
    <t>Partially</t>
  </si>
  <si>
    <t>A</t>
  </si>
  <si>
    <t>B</t>
  </si>
  <si>
    <t>C</t>
  </si>
  <si>
    <t>Number</t>
  </si>
  <si>
    <t>Percent</t>
  </si>
  <si>
    <t>Category</t>
  </si>
  <si>
    <t>Enquiry Points</t>
  </si>
  <si>
    <t>Notification</t>
  </si>
  <si>
    <t>Consultations</t>
  </si>
  <si>
    <t>Detention</t>
  </si>
  <si>
    <t>Test Procedures</t>
  </si>
  <si>
    <t>Penalty Disciplines</t>
  </si>
  <si>
    <t>Pre-arrival Processing</t>
  </si>
  <si>
    <t>Risk Management</t>
  </si>
  <si>
    <t>Post-Clearance Audit</t>
  </si>
  <si>
    <t>Establishment and Publication of Average Release Times</t>
  </si>
  <si>
    <t>Expedited Shipments</t>
  </si>
  <si>
    <t>Acceptance of Copies</t>
  </si>
  <si>
    <t>Use of International Standards</t>
  </si>
  <si>
    <t>Single Window</t>
  </si>
  <si>
    <t>Use of Customs Brokers</t>
  </si>
  <si>
    <t>Electronic Payment</t>
  </si>
  <si>
    <t>Time</t>
  </si>
  <si>
    <t>6 months</t>
  </si>
  <si>
    <t>1 year</t>
  </si>
  <si>
    <t>3 years</t>
  </si>
  <si>
    <t>5 years</t>
  </si>
  <si>
    <t>Other</t>
  </si>
  <si>
    <t>Compliance</t>
  </si>
  <si>
    <t>Legal/Policy</t>
  </si>
  <si>
    <t>Actions Required</t>
  </si>
  <si>
    <t>Procedures</t>
  </si>
  <si>
    <t>ICT</t>
  </si>
  <si>
    <t>Institutions</t>
  </si>
  <si>
    <t>Article</t>
  </si>
  <si>
    <t>Institutional Framework</t>
  </si>
  <si>
    <t>Communications and Information Technology</t>
  </si>
  <si>
    <t>Infrastructure and Equipment</t>
  </si>
  <si>
    <t>Human Resources/ Training</t>
  </si>
  <si>
    <t>Legal/
Policy</t>
  </si>
  <si>
    <t>Infra-
structure/
Equipment</t>
  </si>
  <si>
    <t>Human
Resources/
Training</t>
  </si>
  <si>
    <t>Trade Facilitation Needs Assessment - Summary</t>
  </si>
  <si>
    <t>DO NOT EDIT THIS SHEET - PRINT ONLY!</t>
  </si>
  <si>
    <t>All values are automatically calculated</t>
  </si>
  <si>
    <t xml:space="preserve">Status of special and differential categories:
Category A: measures we can implement at the time the WTO Trade Facilitation Agreement enters into force
Category B: measures for which we need additional time to implement
Category C: measures for which we need time and technical assistance
</t>
  </si>
  <si>
    <t>Immediate</t>
  </si>
  <si>
    <t>The time we require to implement the measures.</t>
  </si>
  <si>
    <r>
      <t xml:space="preserve">Category
</t>
    </r>
    <r>
      <rPr>
        <i/>
        <sz val="9"/>
        <rFont val="Calibri"/>
        <family val="2"/>
        <scheme val="minor"/>
      </rPr>
      <t>(Pick One)</t>
    </r>
  </si>
  <si>
    <r>
      <t xml:space="preserve">Comply ?
</t>
    </r>
    <r>
      <rPr>
        <i/>
        <sz val="9"/>
        <rFont val="Calibri"/>
        <family val="2"/>
        <scheme val="minor"/>
      </rPr>
      <t>(Pick One)</t>
    </r>
  </si>
  <si>
    <r>
      <t xml:space="preserve">For each measure with which we do not comply, we identified the types of actions/changes we need to take or the resources that we will need to comply.  This chart summarizes those results by action type (e.g., x </t>
    </r>
    <r>
      <rPr>
        <i/>
        <u/>
        <sz val="11"/>
        <rFont val="Calibri"/>
        <family val="2"/>
        <scheme val="minor"/>
      </rPr>
      <t>number</t>
    </r>
    <r>
      <rPr>
        <i/>
        <sz val="11"/>
        <rFont val="Calibri"/>
        <family val="2"/>
        <scheme val="minor"/>
      </rPr>
      <t xml:space="preserve"> and y </t>
    </r>
    <r>
      <rPr>
        <i/>
        <u/>
        <sz val="11"/>
        <rFont val="Calibri"/>
        <family val="2"/>
        <scheme val="minor"/>
      </rPr>
      <t>percent</t>
    </r>
    <r>
      <rPr>
        <i/>
        <sz val="11"/>
        <rFont val="Calibri"/>
        <family val="2"/>
        <scheme val="minor"/>
      </rPr>
      <t xml:space="preserve"> of the 45 measures require legal/policy action; x </t>
    </r>
    <r>
      <rPr>
        <i/>
        <u/>
        <sz val="11"/>
        <rFont val="Calibri"/>
        <family val="2"/>
        <scheme val="minor"/>
      </rPr>
      <t>number</t>
    </r>
    <r>
      <rPr>
        <i/>
        <sz val="11"/>
        <rFont val="Calibri"/>
        <family val="2"/>
        <scheme val="minor"/>
      </rPr>
      <t xml:space="preserve"> and </t>
    </r>
    <r>
      <rPr>
        <sz val="11"/>
        <rFont val="Calibri"/>
        <family val="2"/>
        <scheme val="minor"/>
      </rPr>
      <t>y</t>
    </r>
    <r>
      <rPr>
        <i/>
        <sz val="11"/>
        <rFont val="Calibri"/>
        <family val="2"/>
        <scheme val="minor"/>
      </rPr>
      <t xml:space="preserve"> </t>
    </r>
    <r>
      <rPr>
        <i/>
        <u/>
        <sz val="11"/>
        <rFont val="Calibri"/>
        <family val="2"/>
        <scheme val="minor"/>
      </rPr>
      <t>percent</t>
    </r>
    <r>
      <rPr>
        <i/>
        <sz val="11"/>
        <rFont val="Calibri"/>
        <family val="2"/>
        <scheme val="minor"/>
      </rPr>
      <t xml:space="preserve"> of the 45 measures require human resources/training action). </t>
    </r>
  </si>
  <si>
    <t>n/a</t>
  </si>
  <si>
    <r>
      <rPr>
        <b/>
        <sz val="11"/>
        <color theme="1"/>
        <rFont val="Calibri"/>
        <family val="2"/>
        <scheme val="minor"/>
      </rPr>
      <t>INSTRUCTIONS</t>
    </r>
    <r>
      <rPr>
        <sz val="11"/>
        <color theme="1"/>
        <rFont val="Calibri"/>
        <family val="2"/>
        <scheme val="minor"/>
      </rPr>
      <t xml:space="preserve">
This Excel file contains two pages:  “InputData” and “PrintReport”.  
</t>
    </r>
    <r>
      <rPr>
        <b/>
        <sz val="11"/>
        <color rgb="FFFF0000"/>
        <rFont val="Calibri"/>
        <family val="2"/>
        <scheme val="minor"/>
      </rPr>
      <t xml:space="preserve">Do not make any changes to the PrintReport page.  </t>
    </r>
    <r>
      <rPr>
        <sz val="11"/>
        <rFont val="Calibri"/>
        <family val="2"/>
        <scheme val="minor"/>
      </rPr>
      <t>The PrintReport page is set up to automatically calculate results based on the information you add to the InputData page.</t>
    </r>
    <r>
      <rPr>
        <sz val="11"/>
        <color theme="1"/>
        <rFont val="Calibri"/>
        <family val="2"/>
        <scheme val="minor"/>
      </rPr>
      <t xml:space="preserve">
</t>
    </r>
    <r>
      <rPr>
        <u/>
        <sz val="11"/>
        <color theme="1"/>
        <rFont val="Calibri"/>
        <family val="2"/>
        <scheme val="minor"/>
      </rPr>
      <t>To Enter Data</t>
    </r>
    <r>
      <rPr>
        <sz val="11"/>
        <color theme="1"/>
        <rFont val="Calibri"/>
        <family val="2"/>
        <scheme val="minor"/>
      </rPr>
      <t xml:space="preserve">
Go to the InputData page.
Select your inputs from the dropdown list, where one is provided  (for the columns “Comply”, “Category,” “Time Required”).
Put an “x” or other mark in each “action required” column where your workgroup has determined that action of that type is required for that measure.   If no action is required leave the space blank.
For example, if you determined that one or more legal/policy actions were required to comply with a measure, but no action required under any of the other categories (procedures, institutions, human resources/training, etc.), then insert an “x” in the Legal/Policy column for that measure, and leave the remaining “action required” columns blank. 
</t>
    </r>
    <r>
      <rPr>
        <u/>
        <sz val="11"/>
        <color theme="1"/>
        <rFont val="Calibri"/>
        <family val="2"/>
        <scheme val="minor"/>
      </rPr>
      <t xml:space="preserve">To Print the Report
</t>
    </r>
    <r>
      <rPr>
        <sz val="11"/>
        <color theme="1"/>
        <rFont val="Calibri"/>
        <family val="2"/>
        <scheme val="minor"/>
      </rPr>
      <t xml:space="preserve">Print parameters are pre-set on both pages.
Go to the InputData page.
Select "Print".
Go to the PrintReport page.
Select "Print".
</t>
    </r>
    <r>
      <rPr>
        <u/>
        <sz val="11"/>
        <color theme="1"/>
        <rFont val="Calibri"/>
        <family val="2"/>
        <scheme val="minor"/>
      </rPr>
      <t xml:space="preserve">
</t>
    </r>
  </si>
  <si>
    <t>Notifications for enhanced controls or inspections</t>
  </si>
  <si>
    <t>General Disciplines on Fees and Charges Imposed on or in Connection with Importation and Exportation</t>
  </si>
  <si>
    <t>Formalities and Documentation Requirements</t>
  </si>
  <si>
    <t>Common Border Procedures and Uniform Documentation Requirements</t>
  </si>
  <si>
    <t>Rejected Goods</t>
  </si>
  <si>
    <t>Border Agency Cooperation</t>
  </si>
  <si>
    <t>Action Required - Mark with "x," if applicable</t>
  </si>
  <si>
    <t>Information Available Through Internet</t>
  </si>
  <si>
    <t>Separation of Release from Final Determination  of Customs Duties, Taxes, Fees and Charges</t>
  </si>
  <si>
    <t>Trade Facilitation Measures for Authorized Operators</t>
  </si>
  <si>
    <t>Opportunity to Comment and Information before Entry into Force</t>
  </si>
  <si>
    <t>Advance Rulings</t>
  </si>
  <si>
    <t>The Agreement on Trade Facilitation contains 41 different measures.  This chart shows our overall implementation status with respect to the proposed measures.</t>
  </si>
  <si>
    <t>Procedures for Appeal or Review</t>
  </si>
  <si>
    <t>Specific Disciplines on Fees and Charges for Customs Processing Imposed on or in Connection with Importation and Exportation</t>
  </si>
  <si>
    <t>Perishable Goods</t>
  </si>
  <si>
    <t>Movement of Goods  intended for Import under Customs Control</t>
  </si>
  <si>
    <t>Preshipment Inspection</t>
  </si>
  <si>
    <t>Temporary Admission of Goods and Inward and Outward Processing</t>
  </si>
  <si>
    <t xml:space="preserve">Freedom of transit </t>
  </si>
  <si>
    <t>Customs Cooperation</t>
  </si>
  <si>
    <t>National Committee (not subject to SDT and  must be implemented upon entry into force of the Agreement- do not include in ABC notification)</t>
  </si>
  <si>
    <t>Notification for [COUNTRY]</t>
  </si>
  <si>
    <t xml:space="preserve">Time 
Required
</t>
  </si>
</sst>
</file>

<file path=xl/styles.xml><?xml version="1.0" encoding="utf-8"?>
<styleSheet xmlns="http://schemas.openxmlformats.org/spreadsheetml/2006/main" xmlns:mc="http://schemas.openxmlformats.org/markup-compatibility/2006" xmlns:x14ac="http://schemas.microsoft.com/office/spreadsheetml/2009/9/ac" mc:Ignorable="x14ac">
  <fonts count="13" x14ac:knownFonts="1">
    <font>
      <sz val="11"/>
      <color theme="1"/>
      <name val="Calibri"/>
      <family val="2"/>
      <scheme val="minor"/>
    </font>
    <font>
      <b/>
      <sz val="11"/>
      <color theme="1"/>
      <name val="Calibri"/>
      <family val="2"/>
      <scheme val="minor"/>
    </font>
    <font>
      <i/>
      <sz val="11"/>
      <color theme="1"/>
      <name val="Calibri"/>
      <family val="2"/>
      <scheme val="minor"/>
    </font>
    <font>
      <i/>
      <sz val="11"/>
      <color theme="1"/>
      <name val="Times New Roman"/>
      <family val="1"/>
    </font>
    <font>
      <i/>
      <sz val="11"/>
      <name val="Calibri"/>
      <family val="2"/>
      <scheme val="minor"/>
    </font>
    <font>
      <sz val="11"/>
      <name val="Calibri"/>
      <family val="2"/>
      <scheme val="minor"/>
    </font>
    <font>
      <u/>
      <sz val="11"/>
      <color theme="1"/>
      <name val="Calibri"/>
      <family val="2"/>
      <scheme val="minor"/>
    </font>
    <font>
      <b/>
      <sz val="11"/>
      <color rgb="FFFF0000"/>
      <name val="Calibri"/>
      <family val="2"/>
      <scheme val="minor"/>
    </font>
    <font>
      <b/>
      <sz val="11"/>
      <name val="Calibri"/>
      <family val="2"/>
      <scheme val="minor"/>
    </font>
    <font>
      <sz val="9"/>
      <name val="Calibri"/>
      <family val="2"/>
      <scheme val="minor"/>
    </font>
    <font>
      <i/>
      <sz val="9"/>
      <name val="Calibri"/>
      <family val="2"/>
      <scheme val="minor"/>
    </font>
    <font>
      <i/>
      <u/>
      <sz val="11"/>
      <name val="Calibri"/>
      <family val="2"/>
      <scheme val="minor"/>
    </font>
    <font>
      <b/>
      <sz val="9"/>
      <color rgb="FF006283"/>
      <name val="Verdana"/>
      <family val="2"/>
    </font>
  </fonts>
  <fills count="5">
    <fill>
      <patternFill patternType="none"/>
    </fill>
    <fill>
      <patternFill patternType="gray125"/>
    </fill>
    <fill>
      <patternFill patternType="solid">
        <fgColor theme="0" tint="-0.249977111117893"/>
        <bgColor indexed="64"/>
      </patternFill>
    </fill>
    <fill>
      <patternFill patternType="solid">
        <fgColor rgb="FFFF0000"/>
        <bgColor indexed="64"/>
      </patternFill>
    </fill>
    <fill>
      <patternFill patternType="solid">
        <fgColor theme="0" tint="-0.14999847407452621"/>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52">
    <xf numFmtId="0" fontId="0" fillId="0" borderId="0" xfId="0"/>
    <xf numFmtId="0" fontId="0" fillId="0" borderId="0" xfId="0" applyAlignment="1">
      <alignment horizontal="center"/>
    </xf>
    <xf numFmtId="0" fontId="1" fillId="0" borderId="0" xfId="0" applyFont="1" applyAlignment="1">
      <alignment horizontal="center"/>
    </xf>
    <xf numFmtId="0" fontId="1" fillId="2" borderId="0" xfId="0" applyFont="1" applyFill="1" applyAlignment="1">
      <alignment horizontal="center"/>
    </xf>
    <xf numFmtId="0" fontId="0" fillId="2" borderId="0" xfId="0" applyFill="1"/>
    <xf numFmtId="9" fontId="0" fillId="2" borderId="0" xfId="0" applyNumberFormat="1" applyFill="1"/>
    <xf numFmtId="0" fontId="0" fillId="0" borderId="0" xfId="0" applyFill="1"/>
    <xf numFmtId="9" fontId="0" fillId="0" borderId="0" xfId="0" applyNumberFormat="1" applyFill="1"/>
    <xf numFmtId="0" fontId="1" fillId="0" borderId="0" xfId="0" applyFont="1" applyFill="1"/>
    <xf numFmtId="0" fontId="1" fillId="0" borderId="0" xfId="0" applyFont="1" applyAlignment="1">
      <alignment horizontal="center" vertical="center"/>
    </xf>
    <xf numFmtId="0" fontId="1" fillId="3" borderId="0" xfId="0" applyFont="1" applyFill="1"/>
    <xf numFmtId="0" fontId="0" fillId="3" borderId="0" xfId="0" applyFill="1"/>
    <xf numFmtId="0" fontId="2" fillId="0" borderId="0" xfId="0" applyFont="1"/>
    <xf numFmtId="0" fontId="2" fillId="3" borderId="0" xfId="0" applyFont="1" applyFill="1"/>
    <xf numFmtId="0" fontId="1" fillId="2" borderId="0" xfId="0" applyFont="1" applyFill="1"/>
    <xf numFmtId="0" fontId="0" fillId="2" borderId="0" xfId="0" applyFill="1" applyAlignment="1">
      <alignment horizontal="left" wrapText="1"/>
    </xf>
    <xf numFmtId="0" fontId="0" fillId="0" borderId="0" xfId="0" applyAlignment="1">
      <alignment wrapText="1"/>
    </xf>
    <xf numFmtId="0" fontId="5" fillId="4" borderId="0" xfId="0" applyFont="1" applyFill="1" applyAlignment="1">
      <alignment horizontal="center"/>
    </xf>
    <xf numFmtId="0" fontId="5" fillId="4" borderId="0" xfId="0" applyFont="1" applyFill="1"/>
    <xf numFmtId="0" fontId="5" fillId="4" borderId="0" xfId="0" applyFont="1" applyFill="1" applyAlignment="1">
      <alignment horizontal="center" wrapText="1"/>
    </xf>
    <xf numFmtId="0" fontId="9" fillId="4" borderId="10" xfId="0" applyFont="1" applyFill="1" applyBorder="1" applyAlignment="1">
      <alignment horizontal="center" wrapText="1"/>
    </xf>
    <xf numFmtId="0" fontId="9" fillId="4" borderId="11" xfId="0" applyFont="1" applyFill="1" applyBorder="1" applyAlignment="1">
      <alignment horizontal="center" wrapText="1"/>
    </xf>
    <xf numFmtId="0" fontId="0" fillId="0" borderId="12" xfId="0" applyBorder="1"/>
    <xf numFmtId="0" fontId="0" fillId="2" borderId="0" xfId="0" applyFill="1" applyAlignment="1">
      <alignment horizontal="left"/>
    </xf>
    <xf numFmtId="9" fontId="0" fillId="0" borderId="0" xfId="0" applyNumberFormat="1"/>
    <xf numFmtId="0" fontId="0" fillId="0" borderId="0" xfId="0" applyBorder="1"/>
    <xf numFmtId="0" fontId="0" fillId="0" borderId="2" xfId="0" applyBorder="1" applyAlignment="1">
      <alignment vertical="top" wrapText="1"/>
    </xf>
    <xf numFmtId="0" fontId="0" fillId="0" borderId="3" xfId="0" applyBorder="1" applyAlignment="1">
      <alignment vertical="top" wrapText="1"/>
    </xf>
    <xf numFmtId="0" fontId="0" fillId="0" borderId="4" xfId="0" applyBorder="1" applyAlignment="1">
      <alignment vertical="top" wrapText="1"/>
    </xf>
    <xf numFmtId="0" fontId="0" fillId="0" borderId="5" xfId="0" applyBorder="1" applyAlignment="1">
      <alignment vertical="top" wrapText="1"/>
    </xf>
    <xf numFmtId="0" fontId="0" fillId="0" borderId="0" xfId="0" applyBorder="1" applyAlignment="1">
      <alignment vertical="top" wrapText="1"/>
    </xf>
    <xf numFmtId="0" fontId="0" fillId="0" borderId="6" xfId="0" applyBorder="1" applyAlignment="1">
      <alignment vertical="top" wrapText="1"/>
    </xf>
    <xf numFmtId="0" fontId="0" fillId="0" borderId="7" xfId="0" applyBorder="1" applyAlignment="1">
      <alignment vertical="top" wrapText="1"/>
    </xf>
    <xf numFmtId="0" fontId="0" fillId="0" borderId="8" xfId="0" applyBorder="1" applyAlignment="1">
      <alignment vertical="top" wrapText="1"/>
    </xf>
    <xf numFmtId="0" fontId="0" fillId="0" borderId="9" xfId="0" applyBorder="1" applyAlignment="1">
      <alignment vertical="top" wrapText="1"/>
    </xf>
    <xf numFmtId="0" fontId="8" fillId="4" borderId="13" xfId="0" applyFont="1" applyFill="1" applyBorder="1" applyAlignment="1">
      <alignment horizontal="center"/>
    </xf>
    <xf numFmtId="0" fontId="8" fillId="4" borderId="10" xfId="0" applyFont="1" applyFill="1" applyBorder="1" applyAlignment="1">
      <alignment horizontal="center"/>
    </xf>
    <xf numFmtId="0" fontId="8" fillId="4" borderId="14" xfId="0" applyFont="1" applyFill="1" applyBorder="1" applyAlignment="1">
      <alignment horizontal="center"/>
    </xf>
    <xf numFmtId="0" fontId="1" fillId="0" borderId="0" xfId="0" applyFont="1" applyAlignment="1">
      <alignment horizontal="center" vertical="center"/>
    </xf>
    <xf numFmtId="0" fontId="4" fillId="0" borderId="0" xfId="0" applyFont="1" applyFill="1" applyAlignment="1">
      <alignment vertical="top" wrapText="1"/>
    </xf>
    <xf numFmtId="0" fontId="4" fillId="0" borderId="0" xfId="0" applyFont="1" applyAlignment="1">
      <alignment vertical="top" wrapText="1"/>
    </xf>
    <xf numFmtId="0" fontId="3" fillId="0" borderId="0" xfId="0" applyFont="1" applyAlignment="1">
      <alignment vertical="top" wrapText="1"/>
    </xf>
    <xf numFmtId="0" fontId="2" fillId="0" borderId="0" xfId="0" applyFont="1" applyAlignment="1">
      <alignment vertical="top" wrapText="1"/>
    </xf>
    <xf numFmtId="0" fontId="5" fillId="0" borderId="0" xfId="0" applyFont="1" applyAlignment="1">
      <alignment vertical="top" wrapText="1"/>
    </xf>
    <xf numFmtId="0" fontId="0" fillId="0" borderId="0" xfId="0" applyAlignment="1">
      <alignment wrapText="1"/>
    </xf>
    <xf numFmtId="0" fontId="12" fillId="4" borderId="0" xfId="0" applyFont="1" applyFill="1"/>
    <xf numFmtId="0" fontId="0" fillId="0" borderId="1" xfId="0" applyFont="1" applyFill="1" applyBorder="1" applyAlignment="1">
      <alignment horizontal="left" vertical="top"/>
    </xf>
    <xf numFmtId="0" fontId="0" fillId="0" borderId="1" xfId="0" applyFont="1" applyFill="1" applyBorder="1" applyAlignment="1">
      <alignment horizontal="left" vertical="top" wrapText="1"/>
    </xf>
    <xf numFmtId="0" fontId="0" fillId="0" borderId="1" xfId="0" applyFont="1" applyFill="1" applyBorder="1"/>
    <xf numFmtId="0" fontId="0" fillId="0" borderId="0" xfId="0" applyFont="1" applyFill="1"/>
    <xf numFmtId="0" fontId="0" fillId="0" borderId="1" xfId="0" applyFont="1" applyFill="1" applyBorder="1" applyAlignment="1">
      <alignment horizontal="center"/>
    </xf>
    <xf numFmtId="0" fontId="0" fillId="0" borderId="1" xfId="0" applyFont="1" applyFill="1" applyBorder="1" applyAlignment="1">
      <alignment horizontal="center" vertical="center"/>
    </xf>
  </cellXfs>
  <cellStyles count="1">
    <cellStyle name="Normal" xfId="0" builtinId="0"/>
  </cellStyles>
  <dxfs count="15">
    <dxf>
      <font>
        <strike val="0"/>
        <outline val="0"/>
        <shadow val="0"/>
        <u val="none"/>
        <vertAlign val="baseline"/>
        <sz val="11"/>
        <color theme="1"/>
        <name val="Calibri"/>
        <scheme val="minor"/>
      </font>
      <fill>
        <patternFill patternType="none">
          <fgColor indexed="64"/>
          <bgColor auto="1"/>
        </patternFill>
      </fill>
    </dxf>
    <dxf>
      <font>
        <strike val="0"/>
        <outline val="0"/>
        <shadow val="0"/>
        <u val="none"/>
        <vertAlign val="baseline"/>
        <sz val="11"/>
        <color theme="1"/>
        <name val="Calibri"/>
        <scheme val="minor"/>
      </font>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Calibri"/>
        <scheme val="minor"/>
      </font>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Calibri"/>
        <scheme val="minor"/>
      </font>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Calibri"/>
        <scheme val="minor"/>
      </font>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Calibri"/>
        <scheme val="minor"/>
      </font>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Calibri"/>
        <scheme val="minor"/>
      </font>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Calibri"/>
        <scheme val="minor"/>
      </font>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Calibri"/>
        <scheme val="minor"/>
      </font>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Calibri"/>
        <scheme val="minor"/>
      </font>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Calibri"/>
        <scheme val="minor"/>
      </font>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Calibri"/>
        <scheme val="minor"/>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Calibri"/>
        <scheme val="minor"/>
      </font>
      <fill>
        <patternFill patternType="none">
          <fgColor indexed="64"/>
          <bgColor auto="1"/>
        </patternFill>
      </fill>
      <alignment horizontal="lef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color auto="1"/>
        <name val="Calibri"/>
        <scheme val="minor"/>
      </font>
      <fill>
        <patternFill>
          <fgColor indexed="64"/>
          <bgColor theme="0" tint="-0.14999847407452621"/>
        </patternFill>
      </fill>
      <alignment horizontal="center" vertical="bottom" textRotation="0" wrapText="1" relativeIndent="0" justifyLastLine="0" shrinkToFit="0" readingOrder="0"/>
    </dxf>
    <dxf>
      <border>
        <left style="thin">
          <color rgb="FF9C0006"/>
        </left>
        <right style="thin">
          <color rgb="FF9C0006"/>
        </right>
        <top style="thin">
          <color rgb="FF9C0006"/>
        </top>
        <bottom style="thin">
          <color rgb="FF9C0006"/>
        </bottom>
        <vertical/>
        <horizontal/>
      </border>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n-GB" sz="1200"/>
            </a:pPr>
            <a:r>
              <a:rPr lang="en-US" sz="1200"/>
              <a:t>Level of Compliance with Measures</a:t>
            </a:r>
          </a:p>
        </c:rich>
      </c:tx>
      <c:overlay val="0"/>
    </c:title>
    <c:autoTitleDeleted val="0"/>
    <c:plotArea>
      <c:layout/>
      <c:pieChart>
        <c:varyColors val="1"/>
        <c:ser>
          <c:idx val="0"/>
          <c:order val="0"/>
          <c:cat>
            <c:strRef>
              <c:f>PrintReport!$A$5:$A$8</c:f>
              <c:strCache>
                <c:ptCount val="4"/>
                <c:pt idx="0">
                  <c:v>Fully</c:v>
                </c:pt>
                <c:pt idx="1">
                  <c:v>Substantially</c:v>
                </c:pt>
                <c:pt idx="2">
                  <c:v>Partially</c:v>
                </c:pt>
                <c:pt idx="3">
                  <c:v>No</c:v>
                </c:pt>
              </c:strCache>
            </c:strRef>
          </c:cat>
          <c:val>
            <c:numRef>
              <c:f>PrintReport!$B$5:$B$8</c:f>
              <c:numCache>
                <c:formatCode>General</c:formatCode>
                <c:ptCount val="4"/>
                <c:pt idx="0">
                  <c:v>0</c:v>
                </c:pt>
                <c:pt idx="1">
                  <c:v>0</c:v>
                </c:pt>
                <c:pt idx="2">
                  <c:v>0</c:v>
                </c:pt>
                <c:pt idx="3">
                  <c:v>0</c:v>
                </c:pt>
              </c:numCache>
            </c:numRef>
          </c:val>
        </c:ser>
        <c:ser>
          <c:idx val="1"/>
          <c:order val="1"/>
          <c:cat>
            <c:strRef>
              <c:f>PrintReport!$A$5:$A$8</c:f>
              <c:strCache>
                <c:ptCount val="4"/>
                <c:pt idx="0">
                  <c:v>Fully</c:v>
                </c:pt>
                <c:pt idx="1">
                  <c:v>Substantially</c:v>
                </c:pt>
                <c:pt idx="2">
                  <c:v>Partially</c:v>
                </c:pt>
                <c:pt idx="3">
                  <c:v>No</c:v>
                </c:pt>
              </c:strCache>
            </c:strRef>
          </c:cat>
          <c:val>
            <c:numRef>
              <c:f>PrintReport!$C$5:$C$8</c:f>
              <c:numCache>
                <c:formatCode>0%</c:formatCode>
                <c:ptCount val="4"/>
                <c:pt idx="0">
                  <c:v>0</c:v>
                </c:pt>
                <c:pt idx="1">
                  <c:v>0</c:v>
                </c:pt>
                <c:pt idx="2">
                  <c:v>0</c:v>
                </c:pt>
                <c:pt idx="3">
                  <c:v>0</c:v>
                </c:pt>
              </c:numCache>
            </c:numRef>
          </c:val>
        </c:ser>
        <c:dLbls>
          <c:showLegendKey val="0"/>
          <c:showVal val="1"/>
          <c:showCatName val="0"/>
          <c:showSerName val="0"/>
          <c:showPercent val="0"/>
          <c:showBubbleSize val="0"/>
          <c:showLeaderLines val="0"/>
        </c:dLbls>
        <c:firstSliceAng val="0"/>
      </c:pieChart>
    </c:plotArea>
    <c:legend>
      <c:legendPos val="r"/>
      <c:overlay val="0"/>
      <c:txPr>
        <a:bodyPr/>
        <a:lstStyle/>
        <a:p>
          <a:pPr>
            <a:defRPr lang="en-GB"/>
          </a:pPr>
          <a:endParaRPr lang="en-US"/>
        </a:p>
      </c:txPr>
    </c:legend>
    <c:plotVisOnly val="1"/>
    <c:dispBlanksAs val="zero"/>
    <c:showDLblsOverMax val="0"/>
  </c:chart>
  <c:printSettings>
    <c:headerFooter/>
    <c:pageMargins b="0.75000000000000355" l="0.70000000000000062" r="0.70000000000000062" t="0.75000000000000355"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n-GB" sz="1200"/>
            </a:pPr>
            <a:r>
              <a:rPr lang="en-US" sz="1200"/>
              <a:t>Implementation Categories</a:t>
            </a:r>
          </a:p>
        </c:rich>
      </c:tx>
      <c:overlay val="0"/>
    </c:title>
    <c:autoTitleDeleted val="0"/>
    <c:plotArea>
      <c:layout/>
      <c:pieChart>
        <c:varyColors val="1"/>
        <c:ser>
          <c:idx val="0"/>
          <c:order val="0"/>
          <c:dLbls>
            <c:txPr>
              <a:bodyPr/>
              <a:lstStyle/>
              <a:p>
                <a:pPr>
                  <a:defRPr lang="en-GB"/>
                </a:pPr>
                <a:endParaRPr lang="en-US"/>
              </a:p>
            </c:txPr>
            <c:dLblPos val="bestFit"/>
            <c:showLegendKey val="0"/>
            <c:showVal val="1"/>
            <c:showCatName val="0"/>
            <c:showSerName val="0"/>
            <c:showPercent val="0"/>
            <c:showBubbleSize val="0"/>
            <c:showLeaderLines val="0"/>
          </c:dLbls>
          <c:cat>
            <c:strRef>
              <c:f>PrintReport!$A$19:$A$21</c:f>
              <c:strCache>
                <c:ptCount val="3"/>
                <c:pt idx="0">
                  <c:v>A</c:v>
                </c:pt>
                <c:pt idx="1">
                  <c:v>B</c:v>
                </c:pt>
                <c:pt idx="2">
                  <c:v>C</c:v>
                </c:pt>
              </c:strCache>
            </c:strRef>
          </c:cat>
          <c:val>
            <c:numRef>
              <c:f>PrintReport!$B$19:$B$21</c:f>
              <c:numCache>
                <c:formatCode>General</c:formatCode>
                <c:ptCount val="3"/>
                <c:pt idx="0">
                  <c:v>0</c:v>
                </c:pt>
                <c:pt idx="1">
                  <c:v>0</c:v>
                </c:pt>
                <c:pt idx="2">
                  <c:v>0</c:v>
                </c:pt>
              </c:numCache>
            </c:numRef>
          </c:val>
        </c:ser>
        <c:ser>
          <c:idx val="1"/>
          <c:order val="1"/>
          <c:cat>
            <c:strRef>
              <c:f>PrintReport!$A$19:$A$21</c:f>
              <c:strCache>
                <c:ptCount val="3"/>
                <c:pt idx="0">
                  <c:v>A</c:v>
                </c:pt>
                <c:pt idx="1">
                  <c:v>B</c:v>
                </c:pt>
                <c:pt idx="2">
                  <c:v>C</c:v>
                </c:pt>
              </c:strCache>
            </c:strRef>
          </c:cat>
          <c:val>
            <c:numRef>
              <c:f>PrintReport!$C$19:$C$21</c:f>
              <c:numCache>
                <c:formatCode>0%</c:formatCode>
                <c:ptCount val="3"/>
                <c:pt idx="0">
                  <c:v>0</c:v>
                </c:pt>
                <c:pt idx="1">
                  <c:v>0</c:v>
                </c:pt>
                <c:pt idx="2">
                  <c:v>0</c:v>
                </c:pt>
              </c:numCache>
            </c:numRef>
          </c:val>
        </c:ser>
        <c:dLbls>
          <c:showLegendKey val="0"/>
          <c:showVal val="0"/>
          <c:showCatName val="0"/>
          <c:showSerName val="0"/>
          <c:showPercent val="0"/>
          <c:showBubbleSize val="0"/>
          <c:showLeaderLines val="0"/>
        </c:dLbls>
        <c:firstSliceAng val="0"/>
      </c:pieChart>
    </c:plotArea>
    <c:legend>
      <c:legendPos val="r"/>
      <c:overlay val="0"/>
      <c:txPr>
        <a:bodyPr/>
        <a:lstStyle/>
        <a:p>
          <a:pPr>
            <a:defRPr lang="en-GB"/>
          </a:pPr>
          <a:endParaRPr lang="en-US"/>
        </a:p>
      </c:txPr>
    </c:legend>
    <c:plotVisOnly val="1"/>
    <c:dispBlanksAs val="zero"/>
    <c:showDLblsOverMax val="0"/>
  </c:chart>
  <c:printSettings>
    <c:headerFooter/>
    <c:pageMargins b="0.75000000000000355" l="0.70000000000000062" r="0.70000000000000062" t="0.75000000000000355"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n-GB" sz="1200"/>
            </a:pPr>
            <a:r>
              <a:rPr lang="en-US" sz="1200"/>
              <a:t>Time Required to Implement</a:t>
            </a:r>
          </a:p>
        </c:rich>
      </c:tx>
      <c:overlay val="0"/>
    </c:title>
    <c:autoTitleDeleted val="0"/>
    <c:plotArea>
      <c:layout/>
      <c:pieChart>
        <c:varyColors val="1"/>
        <c:ser>
          <c:idx val="0"/>
          <c:order val="0"/>
          <c:cat>
            <c:strRef>
              <c:f>PrintReport!$A$36:$A$41</c:f>
              <c:strCache>
                <c:ptCount val="6"/>
                <c:pt idx="0">
                  <c:v>Immediate</c:v>
                </c:pt>
                <c:pt idx="1">
                  <c:v>6 months</c:v>
                </c:pt>
                <c:pt idx="2">
                  <c:v>1 year</c:v>
                </c:pt>
                <c:pt idx="3">
                  <c:v>3 years</c:v>
                </c:pt>
                <c:pt idx="4">
                  <c:v>5 years</c:v>
                </c:pt>
                <c:pt idx="5">
                  <c:v>Other</c:v>
                </c:pt>
              </c:strCache>
            </c:strRef>
          </c:cat>
          <c:val>
            <c:numRef>
              <c:f>PrintReport!$B$36:$B$41</c:f>
              <c:numCache>
                <c:formatCode>General</c:formatCode>
                <c:ptCount val="6"/>
                <c:pt idx="0">
                  <c:v>0</c:v>
                </c:pt>
                <c:pt idx="1">
                  <c:v>0</c:v>
                </c:pt>
                <c:pt idx="2">
                  <c:v>0</c:v>
                </c:pt>
                <c:pt idx="3">
                  <c:v>0</c:v>
                </c:pt>
                <c:pt idx="4">
                  <c:v>0</c:v>
                </c:pt>
                <c:pt idx="5">
                  <c:v>0</c:v>
                </c:pt>
              </c:numCache>
            </c:numRef>
          </c:val>
        </c:ser>
        <c:ser>
          <c:idx val="1"/>
          <c:order val="1"/>
          <c:cat>
            <c:strRef>
              <c:f>PrintReport!$A$37:$A$41</c:f>
              <c:strCache>
                <c:ptCount val="5"/>
                <c:pt idx="0">
                  <c:v>6 months</c:v>
                </c:pt>
                <c:pt idx="1">
                  <c:v>1 year</c:v>
                </c:pt>
                <c:pt idx="2">
                  <c:v>3 years</c:v>
                </c:pt>
                <c:pt idx="3">
                  <c:v>5 years</c:v>
                </c:pt>
                <c:pt idx="4">
                  <c:v>Other</c:v>
                </c:pt>
              </c:strCache>
            </c:strRef>
          </c:cat>
          <c:val>
            <c:numRef>
              <c:f>PrintReport!$C$37:$C$41</c:f>
              <c:numCache>
                <c:formatCode>0%</c:formatCode>
                <c:ptCount val="5"/>
                <c:pt idx="0">
                  <c:v>0</c:v>
                </c:pt>
                <c:pt idx="1">
                  <c:v>0</c:v>
                </c:pt>
                <c:pt idx="2">
                  <c:v>0</c:v>
                </c:pt>
                <c:pt idx="3">
                  <c:v>0</c:v>
                </c:pt>
                <c:pt idx="4">
                  <c:v>0</c:v>
                </c:pt>
              </c:numCache>
            </c:numRef>
          </c:val>
        </c:ser>
        <c:dLbls>
          <c:showLegendKey val="0"/>
          <c:showVal val="0"/>
          <c:showCatName val="0"/>
          <c:showSerName val="0"/>
          <c:showPercent val="0"/>
          <c:showBubbleSize val="0"/>
          <c:showLeaderLines val="1"/>
        </c:dLbls>
        <c:firstSliceAng val="0"/>
      </c:pieChart>
    </c:plotArea>
    <c:legend>
      <c:legendPos val="r"/>
      <c:overlay val="0"/>
      <c:txPr>
        <a:bodyPr/>
        <a:lstStyle/>
        <a:p>
          <a:pPr>
            <a:defRPr lang="en-GB"/>
          </a:pPr>
          <a:endParaRPr lang="en-US"/>
        </a:p>
      </c:txPr>
    </c:legend>
    <c:plotVisOnly val="1"/>
    <c:dispBlanksAs val="zero"/>
    <c:showDLblsOverMax val="0"/>
  </c:chart>
  <c:printSettings>
    <c:headerFooter/>
    <c:pageMargins b="0.75000000000000355" l="0.70000000000000062" r="0.70000000000000062" t="0.75000000000000355"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n-GB" sz="1200"/>
            </a:pPr>
            <a:r>
              <a:rPr lang="en-US" sz="1200"/>
              <a:t>Types of Actions Required</a:t>
            </a:r>
          </a:p>
        </c:rich>
      </c:tx>
      <c:overlay val="0"/>
    </c:title>
    <c:autoTitleDeleted val="0"/>
    <c:plotArea>
      <c:layout/>
      <c:pieChart>
        <c:varyColors val="1"/>
        <c:ser>
          <c:idx val="0"/>
          <c:order val="0"/>
          <c:cat>
            <c:strRef>
              <c:f>PrintReport!$A$51:$A$57</c:f>
              <c:strCache>
                <c:ptCount val="7"/>
                <c:pt idx="0">
                  <c:v>Legal/Policy</c:v>
                </c:pt>
                <c:pt idx="1">
                  <c:v>Procedures</c:v>
                </c:pt>
                <c:pt idx="2">
                  <c:v>Institutional Framework</c:v>
                </c:pt>
                <c:pt idx="3">
                  <c:v>Human Resources/ Training</c:v>
                </c:pt>
                <c:pt idx="4">
                  <c:v>Communications and Information Technology</c:v>
                </c:pt>
                <c:pt idx="5">
                  <c:v>Infrastructure and Equipment</c:v>
                </c:pt>
                <c:pt idx="6">
                  <c:v>Other</c:v>
                </c:pt>
              </c:strCache>
            </c:strRef>
          </c:cat>
          <c:val>
            <c:numRef>
              <c:f>PrintReport!$B$51:$B$57</c:f>
              <c:numCache>
                <c:formatCode>General</c:formatCode>
                <c:ptCount val="7"/>
                <c:pt idx="0">
                  <c:v>0</c:v>
                </c:pt>
                <c:pt idx="1">
                  <c:v>0</c:v>
                </c:pt>
                <c:pt idx="2">
                  <c:v>0</c:v>
                </c:pt>
                <c:pt idx="3">
                  <c:v>0</c:v>
                </c:pt>
                <c:pt idx="4">
                  <c:v>0</c:v>
                </c:pt>
                <c:pt idx="5">
                  <c:v>0</c:v>
                </c:pt>
                <c:pt idx="6">
                  <c:v>0</c:v>
                </c:pt>
              </c:numCache>
            </c:numRef>
          </c:val>
        </c:ser>
        <c:ser>
          <c:idx val="1"/>
          <c:order val="1"/>
          <c:cat>
            <c:strRef>
              <c:f>PrintReport!$A$51:$A$57</c:f>
              <c:strCache>
                <c:ptCount val="7"/>
                <c:pt idx="0">
                  <c:v>Legal/Policy</c:v>
                </c:pt>
                <c:pt idx="1">
                  <c:v>Procedures</c:v>
                </c:pt>
                <c:pt idx="2">
                  <c:v>Institutional Framework</c:v>
                </c:pt>
                <c:pt idx="3">
                  <c:v>Human Resources/ Training</c:v>
                </c:pt>
                <c:pt idx="4">
                  <c:v>Communications and Information Technology</c:v>
                </c:pt>
                <c:pt idx="5">
                  <c:v>Infrastructure and Equipment</c:v>
                </c:pt>
                <c:pt idx="6">
                  <c:v>Other</c:v>
                </c:pt>
              </c:strCache>
            </c:strRef>
          </c:cat>
          <c:val>
            <c:numRef>
              <c:f>PrintReport!$C$51:$C$57</c:f>
              <c:numCache>
                <c:formatCode>0%</c:formatCode>
                <c:ptCount val="7"/>
                <c:pt idx="0">
                  <c:v>0</c:v>
                </c:pt>
                <c:pt idx="1">
                  <c:v>0</c:v>
                </c:pt>
                <c:pt idx="2">
                  <c:v>0</c:v>
                </c:pt>
                <c:pt idx="3">
                  <c:v>0</c:v>
                </c:pt>
                <c:pt idx="4">
                  <c:v>0</c:v>
                </c:pt>
                <c:pt idx="5">
                  <c:v>0</c:v>
                </c:pt>
                <c:pt idx="6">
                  <c:v>0</c:v>
                </c:pt>
              </c:numCache>
            </c:numRef>
          </c:val>
        </c:ser>
        <c:dLbls>
          <c:showLegendKey val="0"/>
          <c:showVal val="0"/>
          <c:showCatName val="0"/>
          <c:showSerName val="0"/>
          <c:showPercent val="0"/>
          <c:showBubbleSize val="0"/>
          <c:showLeaderLines val="1"/>
        </c:dLbls>
        <c:firstSliceAng val="0"/>
      </c:pieChart>
    </c:plotArea>
    <c:legend>
      <c:legendPos val="r"/>
      <c:overlay val="0"/>
      <c:txPr>
        <a:bodyPr/>
        <a:lstStyle/>
        <a:p>
          <a:pPr>
            <a:defRPr lang="en-GB"/>
          </a:pPr>
          <a:endParaRPr lang="en-US"/>
        </a:p>
      </c:txPr>
    </c:legend>
    <c:plotVisOnly val="1"/>
    <c:dispBlanksAs val="zero"/>
    <c:showDLblsOverMax val="0"/>
  </c:chart>
  <c:printSettings>
    <c:headerFooter/>
    <c:pageMargins b="0.75000000000000333" l="0.70000000000000062" r="0.70000000000000062" t="0.75000000000000333" header="0.30000000000000032" footer="0.30000000000000032"/>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3</xdr:col>
      <xdr:colOff>95250</xdr:colOff>
      <xdr:row>2</xdr:row>
      <xdr:rowOff>19050</xdr:rowOff>
    </xdr:from>
    <xdr:to>
      <xdr:col>8</xdr:col>
      <xdr:colOff>476250</xdr:colOff>
      <xdr:row>10</xdr:row>
      <xdr:rowOff>133350</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95250</xdr:colOff>
      <xdr:row>16</xdr:row>
      <xdr:rowOff>19050</xdr:rowOff>
    </xdr:from>
    <xdr:to>
      <xdr:col>8</xdr:col>
      <xdr:colOff>476250</xdr:colOff>
      <xdr:row>25</xdr:row>
      <xdr:rowOff>133350</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95250</xdr:colOff>
      <xdr:row>33</xdr:row>
      <xdr:rowOff>9524</xdr:rowOff>
    </xdr:from>
    <xdr:to>
      <xdr:col>8</xdr:col>
      <xdr:colOff>476250</xdr:colOff>
      <xdr:row>43</xdr:row>
      <xdr:rowOff>123824</xdr:rowOff>
    </xdr:to>
    <xdr:graphicFrame macro="">
      <xdr:nvGraphicFramePr>
        <xdr:cNvPr id="5" name="Chart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xdr:col>
      <xdr:colOff>95250</xdr:colOff>
      <xdr:row>48</xdr:row>
      <xdr:rowOff>9525</xdr:rowOff>
    </xdr:from>
    <xdr:to>
      <xdr:col>8</xdr:col>
      <xdr:colOff>476250</xdr:colOff>
      <xdr:row>65</xdr:row>
      <xdr:rowOff>53340</xdr:rowOff>
    </xdr:to>
    <xdr:graphicFrame macro="">
      <xdr:nvGraphicFramePr>
        <xdr:cNvPr id="7" name="Chart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ables/table1.xml><?xml version="1.0" encoding="utf-8"?>
<table xmlns="http://schemas.openxmlformats.org/spreadsheetml/2006/main" id="1" name="Table1" displayName="Table1" ref="A2:L39" totalsRowShown="0" headerRowDxfId="13" dataDxfId="0">
  <tableColumns count="12">
    <tableColumn id="1" name="Article" dataDxfId="12"/>
    <tableColumn id="2" name="Title" dataDxfId="11"/>
    <tableColumn id="3" name="Comply ?_x000a_(Pick One)" dataDxfId="10"/>
    <tableColumn id="4" name="Category_x000a_(Pick One)" dataDxfId="9"/>
    <tableColumn id="13" name="Time _x000a_Required_x000a_" dataDxfId="8"/>
    <tableColumn id="6" name="Legal/_x000a_Policy" dataDxfId="7"/>
    <tableColumn id="7" name="Procedures" dataDxfId="6"/>
    <tableColumn id="8" name="Institutions" dataDxfId="5"/>
    <tableColumn id="9" name="Human_x000a_Resources/_x000a_Training" dataDxfId="4"/>
    <tableColumn id="10" name="ICT" dataDxfId="3"/>
    <tableColumn id="11" name="Infra-_x000a_structure/_x000a_Equipment" dataDxfId="2"/>
    <tableColumn id="12" name="Other" dataDxfId="1"/>
  </tableColumns>
  <tableStyleInfo name="TableStyleLight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3"/>
  <sheetViews>
    <sheetView workbookViewId="0">
      <selection activeCell="A2" sqref="A2:I31"/>
    </sheetView>
  </sheetViews>
  <sheetFormatPr defaultRowHeight="15" x14ac:dyDescent="0.25"/>
  <sheetData>
    <row r="1" spans="1:9" ht="15.75" thickBot="1" x14ac:dyDescent="0.3"/>
    <row r="2" spans="1:9" x14ac:dyDescent="0.25">
      <c r="A2" s="26" t="s">
        <v>58</v>
      </c>
      <c r="B2" s="27"/>
      <c r="C2" s="27"/>
      <c r="D2" s="27"/>
      <c r="E2" s="27"/>
      <c r="F2" s="27"/>
      <c r="G2" s="27"/>
      <c r="H2" s="27"/>
      <c r="I2" s="28"/>
    </row>
    <row r="3" spans="1:9" x14ac:dyDescent="0.25">
      <c r="A3" s="29"/>
      <c r="B3" s="30"/>
      <c r="C3" s="30"/>
      <c r="D3" s="30"/>
      <c r="E3" s="30"/>
      <c r="F3" s="30"/>
      <c r="G3" s="30"/>
      <c r="H3" s="30"/>
      <c r="I3" s="31"/>
    </row>
    <row r="4" spans="1:9" x14ac:dyDescent="0.25">
      <c r="A4" s="29"/>
      <c r="B4" s="30"/>
      <c r="C4" s="30"/>
      <c r="D4" s="30"/>
      <c r="E4" s="30"/>
      <c r="F4" s="30"/>
      <c r="G4" s="30"/>
      <c r="H4" s="30"/>
      <c r="I4" s="31"/>
    </row>
    <row r="5" spans="1:9" x14ac:dyDescent="0.25">
      <c r="A5" s="29"/>
      <c r="B5" s="30"/>
      <c r="C5" s="30"/>
      <c r="D5" s="30"/>
      <c r="E5" s="30"/>
      <c r="F5" s="30"/>
      <c r="G5" s="30"/>
      <c r="H5" s="30"/>
      <c r="I5" s="31"/>
    </row>
    <row r="6" spans="1:9" x14ac:dyDescent="0.25">
      <c r="A6" s="29"/>
      <c r="B6" s="30"/>
      <c r="C6" s="30"/>
      <c r="D6" s="30"/>
      <c r="E6" s="30"/>
      <c r="F6" s="30"/>
      <c r="G6" s="30"/>
      <c r="H6" s="30"/>
      <c r="I6" s="31"/>
    </row>
    <row r="7" spans="1:9" x14ac:dyDescent="0.25">
      <c r="A7" s="29"/>
      <c r="B7" s="30"/>
      <c r="C7" s="30"/>
      <c r="D7" s="30"/>
      <c r="E7" s="30"/>
      <c r="F7" s="30"/>
      <c r="G7" s="30"/>
      <c r="H7" s="30"/>
      <c r="I7" s="31"/>
    </row>
    <row r="8" spans="1:9" x14ac:dyDescent="0.25">
      <c r="A8" s="29"/>
      <c r="B8" s="30"/>
      <c r="C8" s="30"/>
      <c r="D8" s="30"/>
      <c r="E8" s="30"/>
      <c r="F8" s="30"/>
      <c r="G8" s="30"/>
      <c r="H8" s="30"/>
      <c r="I8" s="31"/>
    </row>
    <row r="9" spans="1:9" x14ac:dyDescent="0.25">
      <c r="A9" s="29"/>
      <c r="B9" s="30"/>
      <c r="C9" s="30"/>
      <c r="D9" s="30"/>
      <c r="E9" s="30"/>
      <c r="F9" s="30"/>
      <c r="G9" s="30"/>
      <c r="H9" s="30"/>
      <c r="I9" s="31"/>
    </row>
    <row r="10" spans="1:9" x14ac:dyDescent="0.25">
      <c r="A10" s="29"/>
      <c r="B10" s="30"/>
      <c r="C10" s="30"/>
      <c r="D10" s="30"/>
      <c r="E10" s="30"/>
      <c r="F10" s="30"/>
      <c r="G10" s="30"/>
      <c r="H10" s="30"/>
      <c r="I10" s="31"/>
    </row>
    <row r="11" spans="1:9" x14ac:dyDescent="0.25">
      <c r="A11" s="29"/>
      <c r="B11" s="30"/>
      <c r="C11" s="30"/>
      <c r="D11" s="30"/>
      <c r="E11" s="30"/>
      <c r="F11" s="30"/>
      <c r="G11" s="30"/>
      <c r="H11" s="30"/>
      <c r="I11" s="31"/>
    </row>
    <row r="12" spans="1:9" x14ac:dyDescent="0.25">
      <c r="A12" s="29"/>
      <c r="B12" s="30"/>
      <c r="C12" s="30"/>
      <c r="D12" s="30"/>
      <c r="E12" s="30"/>
      <c r="F12" s="30"/>
      <c r="G12" s="30"/>
      <c r="H12" s="30"/>
      <c r="I12" s="31"/>
    </row>
    <row r="13" spans="1:9" x14ac:dyDescent="0.25">
      <c r="A13" s="29"/>
      <c r="B13" s="30"/>
      <c r="C13" s="30"/>
      <c r="D13" s="30"/>
      <c r="E13" s="30"/>
      <c r="F13" s="30"/>
      <c r="G13" s="30"/>
      <c r="H13" s="30"/>
      <c r="I13" s="31"/>
    </row>
    <row r="14" spans="1:9" x14ac:dyDescent="0.25">
      <c r="A14" s="29"/>
      <c r="B14" s="30"/>
      <c r="C14" s="30"/>
      <c r="D14" s="30"/>
      <c r="E14" s="30"/>
      <c r="F14" s="30"/>
      <c r="G14" s="30"/>
      <c r="H14" s="30"/>
      <c r="I14" s="31"/>
    </row>
    <row r="15" spans="1:9" x14ac:dyDescent="0.25">
      <c r="A15" s="29"/>
      <c r="B15" s="30"/>
      <c r="C15" s="30"/>
      <c r="D15" s="30"/>
      <c r="E15" s="30"/>
      <c r="F15" s="30"/>
      <c r="G15" s="30"/>
      <c r="H15" s="30"/>
      <c r="I15" s="31"/>
    </row>
    <row r="16" spans="1:9" x14ac:dyDescent="0.25">
      <c r="A16" s="29"/>
      <c r="B16" s="30"/>
      <c r="C16" s="30"/>
      <c r="D16" s="30"/>
      <c r="E16" s="30"/>
      <c r="F16" s="30"/>
      <c r="G16" s="30"/>
      <c r="H16" s="30"/>
      <c r="I16" s="31"/>
    </row>
    <row r="17" spans="1:9" x14ac:dyDescent="0.25">
      <c r="A17" s="29"/>
      <c r="B17" s="30"/>
      <c r="C17" s="30"/>
      <c r="D17" s="30"/>
      <c r="E17" s="30"/>
      <c r="F17" s="30"/>
      <c r="G17" s="30"/>
      <c r="H17" s="30"/>
      <c r="I17" s="31"/>
    </row>
    <row r="18" spans="1:9" x14ac:dyDescent="0.25">
      <c r="A18" s="29"/>
      <c r="B18" s="30"/>
      <c r="C18" s="30"/>
      <c r="D18" s="30"/>
      <c r="E18" s="30"/>
      <c r="F18" s="30"/>
      <c r="G18" s="30"/>
      <c r="H18" s="30"/>
      <c r="I18" s="31"/>
    </row>
    <row r="19" spans="1:9" x14ac:dyDescent="0.25">
      <c r="A19" s="29"/>
      <c r="B19" s="30"/>
      <c r="C19" s="30"/>
      <c r="D19" s="30"/>
      <c r="E19" s="30"/>
      <c r="F19" s="30"/>
      <c r="G19" s="30"/>
      <c r="H19" s="30"/>
      <c r="I19" s="31"/>
    </row>
    <row r="20" spans="1:9" x14ac:dyDescent="0.25">
      <c r="A20" s="29"/>
      <c r="B20" s="30"/>
      <c r="C20" s="30"/>
      <c r="D20" s="30"/>
      <c r="E20" s="30"/>
      <c r="F20" s="30"/>
      <c r="G20" s="30"/>
      <c r="H20" s="30"/>
      <c r="I20" s="31"/>
    </row>
    <row r="21" spans="1:9" x14ac:dyDescent="0.25">
      <c r="A21" s="29"/>
      <c r="B21" s="30"/>
      <c r="C21" s="30"/>
      <c r="D21" s="30"/>
      <c r="E21" s="30"/>
      <c r="F21" s="30"/>
      <c r="G21" s="30"/>
      <c r="H21" s="30"/>
      <c r="I21" s="31"/>
    </row>
    <row r="22" spans="1:9" x14ac:dyDescent="0.25">
      <c r="A22" s="29"/>
      <c r="B22" s="30"/>
      <c r="C22" s="30"/>
      <c r="D22" s="30"/>
      <c r="E22" s="30"/>
      <c r="F22" s="30"/>
      <c r="G22" s="30"/>
      <c r="H22" s="30"/>
      <c r="I22" s="31"/>
    </row>
    <row r="23" spans="1:9" x14ac:dyDescent="0.25">
      <c r="A23" s="29"/>
      <c r="B23" s="30"/>
      <c r="C23" s="30"/>
      <c r="D23" s="30"/>
      <c r="E23" s="30"/>
      <c r="F23" s="30"/>
      <c r="G23" s="30"/>
      <c r="H23" s="30"/>
      <c r="I23" s="31"/>
    </row>
    <row r="24" spans="1:9" x14ac:dyDescent="0.25">
      <c r="A24" s="29"/>
      <c r="B24" s="30"/>
      <c r="C24" s="30"/>
      <c r="D24" s="30"/>
      <c r="E24" s="30"/>
      <c r="F24" s="30"/>
      <c r="G24" s="30"/>
      <c r="H24" s="30"/>
      <c r="I24" s="31"/>
    </row>
    <row r="25" spans="1:9" x14ac:dyDescent="0.25">
      <c r="A25" s="29"/>
      <c r="B25" s="30"/>
      <c r="C25" s="30"/>
      <c r="D25" s="30"/>
      <c r="E25" s="30"/>
      <c r="F25" s="30"/>
      <c r="G25" s="30"/>
      <c r="H25" s="30"/>
      <c r="I25" s="31"/>
    </row>
    <row r="26" spans="1:9" x14ac:dyDescent="0.25">
      <c r="A26" s="29"/>
      <c r="B26" s="30"/>
      <c r="C26" s="30"/>
      <c r="D26" s="30"/>
      <c r="E26" s="30"/>
      <c r="F26" s="30"/>
      <c r="G26" s="30"/>
      <c r="H26" s="30"/>
      <c r="I26" s="31"/>
    </row>
    <row r="27" spans="1:9" x14ac:dyDescent="0.25">
      <c r="A27" s="29"/>
      <c r="B27" s="30"/>
      <c r="C27" s="30"/>
      <c r="D27" s="30"/>
      <c r="E27" s="30"/>
      <c r="F27" s="30"/>
      <c r="G27" s="30"/>
      <c r="H27" s="30"/>
      <c r="I27" s="31"/>
    </row>
    <row r="28" spans="1:9" x14ac:dyDescent="0.25">
      <c r="A28" s="29"/>
      <c r="B28" s="30"/>
      <c r="C28" s="30"/>
      <c r="D28" s="30"/>
      <c r="E28" s="30"/>
      <c r="F28" s="30"/>
      <c r="G28" s="30"/>
      <c r="H28" s="30"/>
      <c r="I28" s="31"/>
    </row>
    <row r="29" spans="1:9" x14ac:dyDescent="0.25">
      <c r="A29" s="29"/>
      <c r="B29" s="30"/>
      <c r="C29" s="30"/>
      <c r="D29" s="30"/>
      <c r="E29" s="30"/>
      <c r="F29" s="30"/>
      <c r="G29" s="30"/>
      <c r="H29" s="30"/>
      <c r="I29" s="31"/>
    </row>
    <row r="30" spans="1:9" x14ac:dyDescent="0.25">
      <c r="A30" s="29"/>
      <c r="B30" s="30"/>
      <c r="C30" s="30"/>
      <c r="D30" s="30"/>
      <c r="E30" s="30"/>
      <c r="F30" s="30"/>
      <c r="G30" s="30"/>
      <c r="H30" s="30"/>
      <c r="I30" s="31"/>
    </row>
    <row r="31" spans="1:9" ht="15.75" thickBot="1" x14ac:dyDescent="0.3">
      <c r="A31" s="32"/>
      <c r="B31" s="33"/>
      <c r="C31" s="33"/>
      <c r="D31" s="33"/>
      <c r="E31" s="33"/>
      <c r="F31" s="33"/>
      <c r="G31" s="33"/>
      <c r="H31" s="33"/>
      <c r="I31" s="34"/>
    </row>
    <row r="33" spans="2:2" x14ac:dyDescent="0.25">
      <c r="B33" s="16"/>
    </row>
  </sheetData>
  <mergeCells count="1">
    <mergeCell ref="A2:I31"/>
  </mergeCells>
  <pageMargins left="0.7" right="0.7" top="0.75" bottom="0.75" header="0.3" footer="0.3"/>
  <pageSetup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M40"/>
  <sheetViews>
    <sheetView tabSelected="1" zoomScale="90" zoomScaleNormal="90" workbookViewId="0">
      <pane ySplit="2" topLeftCell="A27" activePane="bottomLeft" state="frozen"/>
      <selection pane="bottomLeft" activeCell="G44" sqref="G44"/>
    </sheetView>
  </sheetViews>
  <sheetFormatPr defaultRowHeight="15" x14ac:dyDescent="0.25"/>
  <cols>
    <col min="1" max="1" width="13.42578125" style="1" bestFit="1" customWidth="1"/>
    <col min="2" max="2" width="34.28515625" customWidth="1"/>
    <col min="3" max="3" width="13.85546875" customWidth="1"/>
    <col min="4" max="4" width="9" bestFit="1" customWidth="1"/>
    <col min="5" max="5" width="10" customWidth="1"/>
    <col min="6" max="12" width="9.7109375" customWidth="1"/>
  </cols>
  <sheetData>
    <row r="1" spans="1:13" x14ac:dyDescent="0.25">
      <c r="A1" s="17"/>
      <c r="B1" s="45" t="s">
        <v>81</v>
      </c>
      <c r="C1" s="18"/>
      <c r="D1" s="18"/>
      <c r="E1" s="18"/>
      <c r="F1" s="35" t="s">
        <v>65</v>
      </c>
      <c r="G1" s="36"/>
      <c r="H1" s="36"/>
      <c r="I1" s="36"/>
      <c r="J1" s="36"/>
      <c r="K1" s="36"/>
      <c r="L1" s="37"/>
      <c r="M1" s="22"/>
    </row>
    <row r="2" spans="1:13" ht="45" x14ac:dyDescent="0.25">
      <c r="A2" s="17" t="s">
        <v>40</v>
      </c>
      <c r="B2" s="17" t="s">
        <v>0</v>
      </c>
      <c r="C2" s="19" t="s">
        <v>55</v>
      </c>
      <c r="D2" s="19" t="s">
        <v>54</v>
      </c>
      <c r="E2" s="19" t="s">
        <v>82</v>
      </c>
      <c r="F2" s="21" t="s">
        <v>45</v>
      </c>
      <c r="G2" s="20" t="s">
        <v>37</v>
      </c>
      <c r="H2" s="20" t="s">
        <v>39</v>
      </c>
      <c r="I2" s="20" t="s">
        <v>47</v>
      </c>
      <c r="J2" s="20" t="s">
        <v>38</v>
      </c>
      <c r="K2" s="20" t="s">
        <v>46</v>
      </c>
      <c r="L2" s="20" t="s">
        <v>33</v>
      </c>
    </row>
    <row r="3" spans="1:13" s="49" customFormat="1" x14ac:dyDescent="0.25">
      <c r="A3" s="46">
        <v>1.1000000000000001</v>
      </c>
      <c r="B3" s="47" t="s">
        <v>1</v>
      </c>
      <c r="C3" s="48"/>
      <c r="D3" s="48"/>
      <c r="E3" s="48"/>
      <c r="F3" s="48"/>
      <c r="G3" s="48"/>
      <c r="H3" s="48"/>
      <c r="I3" s="48"/>
      <c r="J3" s="48"/>
      <c r="K3" s="48"/>
      <c r="L3" s="48"/>
    </row>
    <row r="4" spans="1:13" s="49" customFormat="1" ht="30" x14ac:dyDescent="0.25">
      <c r="A4" s="46">
        <v>1.2</v>
      </c>
      <c r="B4" s="47" t="s">
        <v>66</v>
      </c>
      <c r="C4" s="48"/>
      <c r="D4" s="48"/>
      <c r="E4" s="48"/>
      <c r="F4" s="48"/>
      <c r="G4" s="48"/>
      <c r="H4" s="48"/>
      <c r="I4" s="48"/>
      <c r="J4" s="48"/>
      <c r="K4" s="48"/>
      <c r="L4" s="48"/>
    </row>
    <row r="5" spans="1:13" s="49" customFormat="1" x14ac:dyDescent="0.25">
      <c r="A5" s="46">
        <v>1.3</v>
      </c>
      <c r="B5" s="47" t="s">
        <v>12</v>
      </c>
      <c r="C5" s="48"/>
      <c r="D5" s="48"/>
      <c r="E5" s="48"/>
      <c r="F5" s="48"/>
      <c r="G5" s="48"/>
      <c r="H5" s="48"/>
      <c r="I5" s="48"/>
      <c r="J5" s="48"/>
      <c r="K5" s="48"/>
      <c r="L5" s="48"/>
    </row>
    <row r="6" spans="1:13" s="49" customFormat="1" x14ac:dyDescent="0.25">
      <c r="A6" s="46">
        <v>1.4</v>
      </c>
      <c r="B6" s="47" t="s">
        <v>13</v>
      </c>
      <c r="C6" s="48"/>
      <c r="D6" s="48"/>
      <c r="E6" s="48"/>
      <c r="F6" s="48"/>
      <c r="G6" s="48"/>
      <c r="H6" s="48"/>
      <c r="I6" s="48"/>
      <c r="J6" s="48"/>
      <c r="K6" s="48"/>
      <c r="L6" s="48"/>
    </row>
    <row r="7" spans="1:13" s="49" customFormat="1" ht="30" x14ac:dyDescent="0.25">
      <c r="A7" s="46">
        <v>2.1</v>
      </c>
      <c r="B7" s="47" t="s">
        <v>69</v>
      </c>
      <c r="C7" s="48"/>
      <c r="D7" s="48"/>
      <c r="E7" s="48"/>
      <c r="F7" s="48"/>
      <c r="G7" s="48"/>
      <c r="H7" s="48"/>
      <c r="I7" s="48"/>
      <c r="J7" s="48"/>
      <c r="K7" s="48"/>
      <c r="L7" s="48"/>
    </row>
    <row r="8" spans="1:13" s="49" customFormat="1" x14ac:dyDescent="0.25">
      <c r="A8" s="46">
        <v>2.2000000000000002</v>
      </c>
      <c r="B8" s="47" t="s">
        <v>14</v>
      </c>
      <c r="C8" s="48"/>
      <c r="D8" s="48"/>
      <c r="E8" s="48"/>
      <c r="F8" s="48"/>
      <c r="G8" s="48"/>
      <c r="H8" s="48"/>
      <c r="I8" s="48"/>
      <c r="J8" s="48"/>
      <c r="K8" s="48"/>
      <c r="L8" s="48"/>
    </row>
    <row r="9" spans="1:13" s="49" customFormat="1" x14ac:dyDescent="0.25">
      <c r="A9" s="46">
        <v>3</v>
      </c>
      <c r="B9" s="47" t="s">
        <v>70</v>
      </c>
      <c r="C9" s="48"/>
      <c r="D9" s="48"/>
      <c r="E9" s="48"/>
      <c r="F9" s="48"/>
      <c r="G9" s="48"/>
      <c r="H9" s="48"/>
      <c r="I9" s="48"/>
      <c r="J9" s="48"/>
      <c r="K9" s="48"/>
      <c r="L9" s="48"/>
    </row>
    <row r="10" spans="1:13" s="49" customFormat="1" x14ac:dyDescent="0.25">
      <c r="A10" s="46">
        <v>4</v>
      </c>
      <c r="B10" s="47" t="s">
        <v>72</v>
      </c>
      <c r="C10" s="48"/>
      <c r="D10" s="48"/>
      <c r="E10" s="48"/>
      <c r="F10" s="48"/>
      <c r="G10" s="48"/>
      <c r="H10" s="48"/>
      <c r="I10" s="48"/>
      <c r="J10" s="48"/>
      <c r="K10" s="48"/>
      <c r="L10" s="48"/>
    </row>
    <row r="11" spans="1:13" s="49" customFormat="1" ht="30" x14ac:dyDescent="0.25">
      <c r="A11" s="46">
        <v>5.0999999999999996</v>
      </c>
      <c r="B11" s="47" t="s">
        <v>59</v>
      </c>
      <c r="C11" s="48"/>
      <c r="D11" s="48"/>
      <c r="E11" s="48"/>
      <c r="F11" s="48"/>
      <c r="G11" s="48"/>
      <c r="H11" s="48"/>
      <c r="I11" s="48"/>
      <c r="J11" s="48"/>
      <c r="K11" s="48"/>
      <c r="L11" s="48"/>
    </row>
    <row r="12" spans="1:13" s="49" customFormat="1" x14ac:dyDescent="0.25">
      <c r="A12" s="46">
        <v>5.2</v>
      </c>
      <c r="B12" s="47" t="s">
        <v>15</v>
      </c>
      <c r="C12" s="48"/>
      <c r="D12" s="48"/>
      <c r="E12" s="48"/>
      <c r="F12" s="48"/>
      <c r="G12" s="48"/>
      <c r="H12" s="48"/>
      <c r="I12" s="48"/>
      <c r="J12" s="48"/>
      <c r="K12" s="48"/>
      <c r="L12" s="48"/>
    </row>
    <row r="13" spans="1:13" s="49" customFormat="1" x14ac:dyDescent="0.25">
      <c r="A13" s="46">
        <v>5.3</v>
      </c>
      <c r="B13" s="47" t="s">
        <v>16</v>
      </c>
      <c r="C13" s="48"/>
      <c r="D13" s="48"/>
      <c r="E13" s="48"/>
      <c r="F13" s="48"/>
      <c r="G13" s="48"/>
      <c r="H13" s="48"/>
      <c r="I13" s="48"/>
      <c r="J13" s="48"/>
      <c r="K13" s="48"/>
      <c r="L13" s="48"/>
    </row>
    <row r="14" spans="1:13" s="49" customFormat="1" ht="60" x14ac:dyDescent="0.25">
      <c r="A14" s="46">
        <v>6.1</v>
      </c>
      <c r="B14" s="47" t="s">
        <v>60</v>
      </c>
      <c r="C14" s="48"/>
      <c r="D14" s="48"/>
      <c r="E14" s="48"/>
      <c r="F14" s="48"/>
      <c r="G14" s="48"/>
      <c r="H14" s="48"/>
      <c r="I14" s="50"/>
      <c r="J14" s="48"/>
      <c r="K14" s="50"/>
      <c r="L14" s="48"/>
    </row>
    <row r="15" spans="1:13" s="49" customFormat="1" ht="60" x14ac:dyDescent="0.25">
      <c r="A15" s="46">
        <v>6.2</v>
      </c>
      <c r="B15" s="47" t="s">
        <v>73</v>
      </c>
      <c r="C15" s="48"/>
      <c r="D15" s="48"/>
      <c r="E15" s="48"/>
      <c r="F15" s="48"/>
      <c r="G15" s="48"/>
      <c r="H15" s="48"/>
      <c r="I15" s="48"/>
      <c r="J15" s="48"/>
      <c r="K15" s="48"/>
      <c r="L15" s="48"/>
    </row>
    <row r="16" spans="1:13" s="49" customFormat="1" x14ac:dyDescent="0.25">
      <c r="A16" s="46">
        <v>6.3</v>
      </c>
      <c r="B16" s="47" t="s">
        <v>17</v>
      </c>
      <c r="C16" s="48"/>
      <c r="D16" s="48"/>
      <c r="E16" s="48"/>
      <c r="F16" s="48"/>
      <c r="G16" s="48"/>
      <c r="H16" s="48"/>
      <c r="I16" s="48"/>
      <c r="J16" s="48"/>
      <c r="K16" s="48"/>
      <c r="L16" s="48"/>
    </row>
    <row r="17" spans="1:12" s="49" customFormat="1" x14ac:dyDescent="0.25">
      <c r="A17" s="46">
        <v>7.1</v>
      </c>
      <c r="B17" s="47" t="s">
        <v>18</v>
      </c>
      <c r="C17" s="48"/>
      <c r="D17" s="48"/>
      <c r="E17" s="48"/>
      <c r="F17" s="48"/>
      <c r="G17" s="48"/>
      <c r="H17" s="48"/>
      <c r="I17" s="48"/>
      <c r="J17" s="48"/>
      <c r="K17" s="48"/>
      <c r="L17" s="48"/>
    </row>
    <row r="18" spans="1:12" s="49" customFormat="1" x14ac:dyDescent="0.25">
      <c r="A18" s="46">
        <v>7.2</v>
      </c>
      <c r="B18" s="47" t="s">
        <v>27</v>
      </c>
      <c r="C18" s="48"/>
      <c r="D18" s="48"/>
      <c r="E18" s="48"/>
      <c r="F18" s="48"/>
      <c r="G18" s="48"/>
      <c r="H18" s="48"/>
      <c r="I18" s="48"/>
      <c r="J18" s="48"/>
      <c r="K18" s="48"/>
      <c r="L18" s="48"/>
    </row>
    <row r="19" spans="1:12" s="49" customFormat="1" ht="45" x14ac:dyDescent="0.25">
      <c r="A19" s="46">
        <v>7.3</v>
      </c>
      <c r="B19" s="47" t="s">
        <v>67</v>
      </c>
      <c r="C19" s="48"/>
      <c r="D19" s="48"/>
      <c r="E19" s="48"/>
      <c r="F19" s="48"/>
      <c r="G19" s="48"/>
      <c r="H19" s="48"/>
      <c r="I19" s="48"/>
      <c r="J19" s="48"/>
      <c r="K19" s="48"/>
      <c r="L19" s="48"/>
    </row>
    <row r="20" spans="1:12" s="49" customFormat="1" x14ac:dyDescent="0.25">
      <c r="A20" s="46">
        <v>7.4</v>
      </c>
      <c r="B20" s="47" t="s">
        <v>19</v>
      </c>
      <c r="C20" s="48"/>
      <c r="D20" s="48"/>
      <c r="E20" s="48"/>
      <c r="F20" s="48"/>
      <c r="G20" s="48"/>
      <c r="H20" s="48"/>
      <c r="I20" s="48"/>
      <c r="J20" s="48"/>
      <c r="K20" s="48"/>
      <c r="L20" s="48"/>
    </row>
    <row r="21" spans="1:12" s="49" customFormat="1" x14ac:dyDescent="0.25">
      <c r="A21" s="46">
        <v>7.5</v>
      </c>
      <c r="B21" s="47" t="s">
        <v>20</v>
      </c>
      <c r="C21" s="48"/>
      <c r="D21" s="48"/>
      <c r="E21" s="48"/>
      <c r="F21" s="48"/>
      <c r="G21" s="48"/>
      <c r="H21" s="48"/>
      <c r="I21" s="48"/>
      <c r="J21" s="48"/>
      <c r="K21" s="48"/>
      <c r="L21" s="50"/>
    </row>
    <row r="22" spans="1:12" s="49" customFormat="1" ht="30" x14ac:dyDescent="0.25">
      <c r="A22" s="46">
        <v>7.6</v>
      </c>
      <c r="B22" s="47" t="s">
        <v>21</v>
      </c>
      <c r="C22" s="48"/>
      <c r="D22" s="48"/>
      <c r="E22" s="48"/>
      <c r="F22" s="48"/>
      <c r="G22" s="48"/>
      <c r="H22" s="48"/>
      <c r="I22" s="48"/>
      <c r="J22" s="50"/>
      <c r="K22" s="48"/>
      <c r="L22" s="48"/>
    </row>
    <row r="23" spans="1:12" s="49" customFormat="1" ht="30" x14ac:dyDescent="0.25">
      <c r="A23" s="46">
        <v>7.7</v>
      </c>
      <c r="B23" s="47" t="s">
        <v>68</v>
      </c>
      <c r="C23" s="48"/>
      <c r="D23" s="48"/>
      <c r="E23" s="48"/>
      <c r="F23" s="48"/>
      <c r="G23" s="48"/>
      <c r="H23" s="48"/>
      <c r="I23" s="48"/>
      <c r="J23" s="50"/>
      <c r="K23" s="48"/>
      <c r="L23" s="48"/>
    </row>
    <row r="24" spans="1:12" s="49" customFormat="1" x14ac:dyDescent="0.25">
      <c r="A24" s="46">
        <v>7.8</v>
      </c>
      <c r="B24" s="47" t="s">
        <v>22</v>
      </c>
      <c r="C24" s="48"/>
      <c r="D24" s="48"/>
      <c r="E24" s="48"/>
      <c r="F24" s="48"/>
      <c r="G24" s="48"/>
      <c r="H24" s="48"/>
      <c r="I24" s="48"/>
      <c r="J24" s="48"/>
      <c r="K24" s="48"/>
      <c r="L24" s="48"/>
    </row>
    <row r="25" spans="1:12" s="49" customFormat="1" x14ac:dyDescent="0.25">
      <c r="A25" s="46">
        <v>7.9</v>
      </c>
      <c r="B25" s="47" t="s">
        <v>74</v>
      </c>
      <c r="C25" s="48"/>
      <c r="D25" s="48"/>
      <c r="E25" s="48"/>
      <c r="F25" s="48"/>
      <c r="G25" s="48"/>
      <c r="H25" s="48"/>
      <c r="I25" s="48"/>
      <c r="J25" s="48"/>
      <c r="K25" s="48"/>
      <c r="L25" s="48"/>
    </row>
    <row r="26" spans="1:12" s="49" customFormat="1" x14ac:dyDescent="0.25">
      <c r="A26" s="46">
        <v>8</v>
      </c>
      <c r="B26" s="47" t="s">
        <v>64</v>
      </c>
      <c r="C26" s="48"/>
      <c r="D26" s="48"/>
      <c r="E26" s="48"/>
      <c r="F26" s="48"/>
      <c r="G26" s="48"/>
      <c r="H26" s="48"/>
      <c r="I26" s="48"/>
      <c r="J26" s="48"/>
      <c r="K26" s="48"/>
      <c r="L26" s="48"/>
    </row>
    <row r="27" spans="1:12" s="49" customFormat="1" ht="30" x14ac:dyDescent="0.25">
      <c r="A27" s="46">
        <v>9</v>
      </c>
      <c r="B27" s="47" t="s">
        <v>75</v>
      </c>
      <c r="C27" s="48"/>
      <c r="D27" s="48"/>
      <c r="E27" s="48"/>
      <c r="F27" s="48"/>
      <c r="G27" s="48"/>
      <c r="H27" s="48"/>
      <c r="I27" s="48"/>
      <c r="J27" s="48"/>
      <c r="K27" s="48"/>
      <c r="L27" s="48"/>
    </row>
    <row r="28" spans="1:12" s="49" customFormat="1" ht="30" x14ac:dyDescent="0.25">
      <c r="A28" s="46">
        <v>10.1</v>
      </c>
      <c r="B28" s="47" t="s">
        <v>61</v>
      </c>
      <c r="C28" s="48"/>
      <c r="D28" s="48"/>
      <c r="E28" s="48"/>
      <c r="F28" s="48"/>
      <c r="G28" s="48"/>
      <c r="H28" s="50"/>
      <c r="I28" s="48"/>
      <c r="J28" s="48"/>
      <c r="K28" s="48"/>
      <c r="L28" s="48"/>
    </row>
    <row r="29" spans="1:12" s="49" customFormat="1" x14ac:dyDescent="0.25">
      <c r="A29" s="46">
        <v>10.199999999999999</v>
      </c>
      <c r="B29" s="47" t="s">
        <v>23</v>
      </c>
      <c r="C29" s="48"/>
      <c r="D29" s="48"/>
      <c r="E29" s="48"/>
      <c r="F29" s="48"/>
      <c r="G29" s="48"/>
      <c r="H29" s="48"/>
      <c r="I29" s="48"/>
      <c r="J29" s="48"/>
      <c r="K29" s="48"/>
      <c r="L29" s="48"/>
    </row>
    <row r="30" spans="1:12" s="49" customFormat="1" x14ac:dyDescent="0.25">
      <c r="A30" s="46">
        <v>10.3</v>
      </c>
      <c r="B30" s="47" t="s">
        <v>24</v>
      </c>
      <c r="C30" s="48"/>
      <c r="D30" s="48"/>
      <c r="E30" s="48"/>
      <c r="F30" s="48"/>
      <c r="G30" s="51"/>
      <c r="H30" s="51"/>
      <c r="I30" s="48"/>
      <c r="J30" s="48"/>
      <c r="K30" s="48"/>
      <c r="L30" s="48"/>
    </row>
    <row r="31" spans="1:12" s="49" customFormat="1" x14ac:dyDescent="0.25">
      <c r="A31" s="46">
        <v>10.4</v>
      </c>
      <c r="B31" s="47" t="s">
        <v>25</v>
      </c>
      <c r="C31" s="48"/>
      <c r="D31" s="48"/>
      <c r="E31" s="48"/>
      <c r="F31" s="48"/>
      <c r="G31" s="51"/>
      <c r="H31" s="51"/>
      <c r="I31" s="48"/>
      <c r="J31" s="48"/>
      <c r="K31" s="48"/>
      <c r="L31" s="48"/>
    </row>
    <row r="32" spans="1:12" s="49" customFormat="1" x14ac:dyDescent="0.25">
      <c r="A32" s="46">
        <v>10.5</v>
      </c>
      <c r="B32" s="47" t="s">
        <v>76</v>
      </c>
      <c r="C32" s="48"/>
      <c r="D32" s="48"/>
      <c r="E32" s="48"/>
      <c r="F32" s="48"/>
      <c r="G32" s="50"/>
      <c r="H32" s="48"/>
      <c r="I32" s="48"/>
      <c r="J32" s="48"/>
      <c r="K32" s="48"/>
      <c r="L32" s="48"/>
    </row>
    <row r="33" spans="1:12" s="49" customFormat="1" x14ac:dyDescent="0.25">
      <c r="A33" s="46">
        <v>10.6</v>
      </c>
      <c r="B33" s="47" t="s">
        <v>26</v>
      </c>
      <c r="C33" s="48"/>
      <c r="D33" s="48"/>
      <c r="E33" s="48"/>
      <c r="F33" s="48"/>
      <c r="G33" s="48"/>
      <c r="H33" s="48"/>
      <c r="I33" s="50"/>
      <c r="J33" s="48"/>
      <c r="K33" s="48"/>
      <c r="L33" s="48"/>
    </row>
    <row r="34" spans="1:12" s="49" customFormat="1" ht="45" x14ac:dyDescent="0.25">
      <c r="A34" s="46">
        <v>10.7</v>
      </c>
      <c r="B34" s="47" t="s">
        <v>62</v>
      </c>
      <c r="C34" s="48"/>
      <c r="D34" s="48"/>
      <c r="E34" s="48"/>
      <c r="F34" s="48"/>
      <c r="G34" s="50"/>
      <c r="H34" s="50"/>
      <c r="I34" s="50"/>
      <c r="J34" s="50"/>
      <c r="K34" s="50"/>
      <c r="L34" s="48"/>
    </row>
    <row r="35" spans="1:12" s="49" customFormat="1" x14ac:dyDescent="0.25">
      <c r="A35" s="46">
        <v>10.8</v>
      </c>
      <c r="B35" s="47" t="s">
        <v>63</v>
      </c>
      <c r="C35" s="48"/>
      <c r="D35" s="48"/>
      <c r="E35" s="48"/>
      <c r="F35" s="48"/>
      <c r="G35" s="48"/>
      <c r="H35" s="48"/>
      <c r="I35" s="48"/>
      <c r="J35" s="48"/>
      <c r="K35" s="48"/>
      <c r="L35" s="48"/>
    </row>
    <row r="36" spans="1:12" s="49" customFormat="1" ht="30" x14ac:dyDescent="0.25">
      <c r="A36" s="46">
        <v>10.9</v>
      </c>
      <c r="B36" s="47" t="s">
        <v>77</v>
      </c>
      <c r="C36" s="48"/>
      <c r="D36" s="48"/>
      <c r="E36" s="48"/>
      <c r="F36" s="48"/>
      <c r="G36" s="48"/>
      <c r="H36" s="48"/>
      <c r="I36" s="48"/>
      <c r="J36" s="48"/>
      <c r="K36" s="48"/>
      <c r="L36" s="48"/>
    </row>
    <row r="37" spans="1:12" s="49" customFormat="1" x14ac:dyDescent="0.25">
      <c r="A37" s="46">
        <v>11</v>
      </c>
      <c r="B37" s="47" t="s">
        <v>78</v>
      </c>
      <c r="C37" s="48"/>
      <c r="D37" s="48"/>
      <c r="E37" s="48"/>
      <c r="F37" s="48"/>
      <c r="G37" s="48"/>
      <c r="H37" s="48"/>
      <c r="I37" s="48"/>
      <c r="J37" s="48"/>
      <c r="K37" s="48"/>
      <c r="L37" s="48"/>
    </row>
    <row r="38" spans="1:12" s="49" customFormat="1" x14ac:dyDescent="0.25">
      <c r="A38" s="46">
        <v>12</v>
      </c>
      <c r="B38" s="47" t="s">
        <v>79</v>
      </c>
      <c r="C38" s="48"/>
      <c r="D38" s="48"/>
      <c r="E38" s="48"/>
      <c r="F38" s="48"/>
      <c r="G38" s="48"/>
      <c r="H38" s="48"/>
      <c r="I38" s="48"/>
      <c r="J38" s="48"/>
      <c r="K38" s="48"/>
      <c r="L38" s="48"/>
    </row>
    <row r="39" spans="1:12" s="49" customFormat="1" ht="75" x14ac:dyDescent="0.25">
      <c r="A39" s="46">
        <v>23.2</v>
      </c>
      <c r="B39" s="47" t="s">
        <v>80</v>
      </c>
      <c r="C39" s="48"/>
      <c r="D39" s="48"/>
      <c r="E39" s="48"/>
      <c r="F39" s="48"/>
      <c r="G39" s="48"/>
      <c r="H39" s="48"/>
      <c r="I39" s="48"/>
      <c r="J39" s="48"/>
      <c r="K39" s="48"/>
      <c r="L39" s="48"/>
    </row>
    <row r="40" spans="1:12" x14ac:dyDescent="0.25">
      <c r="C40" s="25"/>
    </row>
  </sheetData>
  <dataConsolidate/>
  <mergeCells count="1">
    <mergeCell ref="F1:L1"/>
  </mergeCells>
  <conditionalFormatting sqref="D3:E39">
    <cfRule type="containsText" dxfId="14" priority="1" operator="containsText" text="B">
      <formula>NOT(ISERROR(SEARCH("B",D3)))</formula>
    </cfRule>
  </conditionalFormatting>
  <dataValidations count="3">
    <dataValidation type="list" allowBlank="1" showInputMessage="1" showErrorMessage="1" sqref="C3:C39">
      <formula1>ComplianceLevel</formula1>
    </dataValidation>
    <dataValidation type="list" allowBlank="1" showInputMessage="1" showErrorMessage="1" sqref="D3:D39">
      <formula1>Category</formula1>
    </dataValidation>
    <dataValidation type="list" allowBlank="1" showDropDown="1" showInputMessage="1" showErrorMessage="1" sqref="E1:E1048576">
      <formula1>TimeReq</formula1>
    </dataValidation>
  </dataValidations>
  <printOptions gridLines="1"/>
  <pageMargins left="0.25" right="0.25" top="0.75" bottom="0.75" header="0.3" footer="0.3"/>
  <pageSetup paperSize="9" scale="66" fitToHeight="0" orientation="portrait" r:id="rId1"/>
  <headerFooter>
    <oddFooter>&amp;C&amp;F</oddFooter>
  </headerFooter>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70"/>
  <sheetViews>
    <sheetView workbookViewId="0">
      <selection activeCell="C5" sqref="C5"/>
    </sheetView>
  </sheetViews>
  <sheetFormatPr defaultRowHeight="15" x14ac:dyDescent="0.25"/>
  <cols>
    <col min="1" max="1" width="16.28515625" bestFit="1" customWidth="1"/>
    <col min="2" max="2" width="8.28515625" bestFit="1" customWidth="1"/>
    <col min="3" max="3" width="8.42578125" bestFit="1" customWidth="1"/>
  </cols>
  <sheetData>
    <row r="1" spans="1:15" x14ac:dyDescent="0.25">
      <c r="A1" s="38" t="s">
        <v>48</v>
      </c>
      <c r="B1" s="38"/>
      <c r="C1" s="38"/>
      <c r="D1" s="38"/>
      <c r="E1" s="38"/>
      <c r="F1" s="38"/>
      <c r="G1" s="38"/>
      <c r="H1" s="38"/>
      <c r="I1" s="38"/>
    </row>
    <row r="2" spans="1:15" x14ac:dyDescent="0.25">
      <c r="A2" s="9"/>
      <c r="B2" s="9"/>
      <c r="C2" s="9"/>
      <c r="D2" s="9"/>
      <c r="E2" s="9"/>
      <c r="F2" s="9"/>
      <c r="G2" s="9"/>
      <c r="H2" s="9"/>
      <c r="I2" s="9"/>
    </row>
    <row r="3" spans="1:15" x14ac:dyDescent="0.25">
      <c r="B3" s="2" t="s">
        <v>9</v>
      </c>
      <c r="C3" s="2" t="s">
        <v>10</v>
      </c>
      <c r="L3" s="10" t="s">
        <v>49</v>
      </c>
      <c r="M3" s="11"/>
      <c r="N3" s="11"/>
      <c r="O3" s="11"/>
    </row>
    <row r="4" spans="1:15" x14ac:dyDescent="0.25">
      <c r="A4" s="3" t="s">
        <v>34</v>
      </c>
      <c r="B4" s="4"/>
      <c r="C4" s="4"/>
      <c r="L4" s="13" t="s">
        <v>50</v>
      </c>
      <c r="M4" s="11"/>
      <c r="N4" s="11"/>
      <c r="O4" s="11"/>
    </row>
    <row r="5" spans="1:15" x14ac:dyDescent="0.25">
      <c r="A5" s="4" t="s">
        <v>3</v>
      </c>
      <c r="B5" s="4">
        <f>COUNTIF(Table1[Comply ?
(Pick One)],"=Fully")</f>
        <v>0</v>
      </c>
      <c r="C5" s="5" t="e">
        <f>B5/SUM(B5:B8)</f>
        <v>#DIV/0!</v>
      </c>
    </row>
    <row r="6" spans="1:15" x14ac:dyDescent="0.25">
      <c r="A6" s="4" t="s">
        <v>4</v>
      </c>
      <c r="B6" s="4">
        <f>COUNTIF(Table1[Comply ?
(Pick One)],"=Substantially")</f>
        <v>0</v>
      </c>
      <c r="C6" s="5" t="e">
        <f>B6/SUM(B5:B8)</f>
        <v>#DIV/0!</v>
      </c>
    </row>
    <row r="7" spans="1:15" x14ac:dyDescent="0.25">
      <c r="A7" s="4" t="s">
        <v>5</v>
      </c>
      <c r="B7" s="4">
        <f>COUNTIF(Table1[Comply ?
(Pick One)],"=Partially")</f>
        <v>0</v>
      </c>
      <c r="C7" s="5" t="e">
        <f>B7/SUM(B5:B8)</f>
        <v>#DIV/0!</v>
      </c>
    </row>
    <row r="8" spans="1:15" x14ac:dyDescent="0.25">
      <c r="A8" s="4" t="s">
        <v>2</v>
      </c>
      <c r="B8" s="4">
        <f>COUNTIF(Table1[Comply ?
(Pick One)],"=No")</f>
        <v>0</v>
      </c>
      <c r="C8" s="5" t="e">
        <f>B8/SUM(B5:B8)</f>
        <v>#DIV/0!</v>
      </c>
    </row>
    <row r="9" spans="1:15" s="6" customFormat="1" x14ac:dyDescent="0.25">
      <c r="B9" s="6">
        <f>SUM(B5:B8)</f>
        <v>0</v>
      </c>
      <c r="C9" s="7" t="e">
        <f>SUM(C5:C8)</f>
        <v>#DIV/0!</v>
      </c>
    </row>
    <row r="10" spans="1:15" s="6" customFormat="1" x14ac:dyDescent="0.25">
      <c r="C10" s="7"/>
    </row>
    <row r="11" spans="1:15" s="6" customFormat="1" x14ac:dyDescent="0.25">
      <c r="C11" s="7"/>
    </row>
    <row r="12" spans="1:15" s="6" customFormat="1" x14ac:dyDescent="0.25">
      <c r="A12" s="39" t="s">
        <v>71</v>
      </c>
      <c r="B12" s="40"/>
      <c r="C12" s="40"/>
      <c r="D12" s="40"/>
      <c r="E12" s="40"/>
      <c r="F12" s="40"/>
      <c r="G12" s="40"/>
      <c r="H12" s="40"/>
      <c r="I12" s="40"/>
    </row>
    <row r="13" spans="1:15" s="6" customFormat="1" x14ac:dyDescent="0.25">
      <c r="A13" s="40"/>
      <c r="B13" s="40"/>
      <c r="C13" s="40"/>
      <c r="D13" s="40"/>
      <c r="E13" s="40"/>
      <c r="F13" s="40"/>
      <c r="G13" s="40"/>
      <c r="H13" s="40"/>
      <c r="I13" s="40"/>
    </row>
    <row r="14" spans="1:15" s="6" customFormat="1" x14ac:dyDescent="0.25">
      <c r="A14" s="40"/>
      <c r="B14" s="40"/>
      <c r="C14" s="40"/>
      <c r="D14" s="40"/>
      <c r="E14" s="40"/>
      <c r="F14" s="40"/>
      <c r="G14" s="40"/>
      <c r="H14" s="40"/>
      <c r="I14" s="40"/>
    </row>
    <row r="15" spans="1:15" s="6" customFormat="1" x14ac:dyDescent="0.25">
      <c r="C15" s="7"/>
    </row>
    <row r="16" spans="1:15" s="6" customFormat="1" x14ac:dyDescent="0.25">
      <c r="C16" s="7"/>
    </row>
    <row r="17" spans="1:15" x14ac:dyDescent="0.25">
      <c r="B17" s="2" t="s">
        <v>9</v>
      </c>
      <c r="C17" s="2" t="s">
        <v>10</v>
      </c>
      <c r="L17" s="10" t="s">
        <v>49</v>
      </c>
      <c r="M17" s="11"/>
      <c r="N17" s="11"/>
      <c r="O17" s="11"/>
    </row>
    <row r="18" spans="1:15" x14ac:dyDescent="0.25">
      <c r="A18" s="3" t="s">
        <v>11</v>
      </c>
      <c r="B18" s="4"/>
      <c r="C18" s="4"/>
      <c r="L18" s="13" t="s">
        <v>50</v>
      </c>
      <c r="M18" s="11"/>
      <c r="N18" s="11"/>
      <c r="O18" s="11"/>
    </row>
    <row r="19" spans="1:15" x14ac:dyDescent="0.25">
      <c r="A19" s="4" t="s">
        <v>6</v>
      </c>
      <c r="B19" s="4">
        <f>COUNTIF(Table1[Category
(Pick One)],"A")</f>
        <v>0</v>
      </c>
      <c r="C19" s="5" t="e">
        <f>B19/SUM(B19:B21)</f>
        <v>#DIV/0!</v>
      </c>
    </row>
    <row r="20" spans="1:15" x14ac:dyDescent="0.25">
      <c r="A20" s="4" t="s">
        <v>7</v>
      </c>
      <c r="B20" s="4">
        <f>COUNTIF(Table1[Category
(Pick One)],"B")</f>
        <v>0</v>
      </c>
      <c r="C20" s="5" t="e">
        <f>B20/SUM(B19:B21)</f>
        <v>#DIV/0!</v>
      </c>
    </row>
    <row r="21" spans="1:15" x14ac:dyDescent="0.25">
      <c r="A21" s="4" t="s">
        <v>8</v>
      </c>
      <c r="B21" s="4">
        <f>COUNTIF(Table1[Category
(Pick One)],"C")</f>
        <v>0</v>
      </c>
      <c r="C21" s="5" t="e">
        <f>B21/SUM(B19:B21)</f>
        <v>#DIV/0!</v>
      </c>
    </row>
    <row r="22" spans="1:15" s="6" customFormat="1" x14ac:dyDescent="0.25">
      <c r="B22" s="6">
        <f>SUM(B19:B21)</f>
        <v>0</v>
      </c>
      <c r="C22" s="7" t="e">
        <f>SUM(C19:C21)</f>
        <v>#DIV/0!</v>
      </c>
    </row>
    <row r="23" spans="1:15" s="6" customFormat="1" x14ac:dyDescent="0.25">
      <c r="C23" s="7"/>
    </row>
    <row r="24" spans="1:15" s="6" customFormat="1" x14ac:dyDescent="0.25">
      <c r="C24" s="7"/>
    </row>
    <row r="25" spans="1:15" s="6" customFormat="1" x14ac:dyDescent="0.25">
      <c r="C25" s="7"/>
    </row>
    <row r="26" spans="1:15" s="6" customFormat="1" x14ac:dyDescent="0.25">
      <c r="C26" s="7"/>
    </row>
    <row r="27" spans="1:15" s="6" customFormat="1" x14ac:dyDescent="0.25">
      <c r="A27" s="41" t="s">
        <v>51</v>
      </c>
      <c r="B27" s="42"/>
      <c r="C27" s="42"/>
      <c r="D27" s="42"/>
      <c r="E27" s="42"/>
      <c r="F27" s="42"/>
      <c r="G27" s="42"/>
      <c r="H27" s="42"/>
      <c r="I27" s="42"/>
    </row>
    <row r="28" spans="1:15" s="6" customFormat="1" x14ac:dyDescent="0.25">
      <c r="A28" s="42"/>
      <c r="B28" s="42"/>
      <c r="C28" s="42"/>
      <c r="D28" s="42"/>
      <c r="E28" s="42"/>
      <c r="F28" s="42"/>
      <c r="G28" s="42"/>
      <c r="H28" s="42"/>
      <c r="I28" s="42"/>
    </row>
    <row r="29" spans="1:15" s="6" customFormat="1" x14ac:dyDescent="0.25">
      <c r="A29" s="42"/>
      <c r="B29" s="42"/>
      <c r="C29" s="42"/>
      <c r="D29" s="42"/>
      <c r="E29" s="42"/>
      <c r="F29" s="42"/>
      <c r="G29" s="42"/>
      <c r="H29" s="42"/>
      <c r="I29" s="42"/>
    </row>
    <row r="30" spans="1:15" s="6" customFormat="1" x14ac:dyDescent="0.25">
      <c r="A30" s="42"/>
      <c r="B30" s="42"/>
      <c r="C30" s="42"/>
      <c r="D30" s="42"/>
      <c r="E30" s="42"/>
      <c r="F30" s="42"/>
      <c r="G30" s="42"/>
      <c r="H30" s="42"/>
      <c r="I30" s="42"/>
    </row>
    <row r="31" spans="1:15" s="6" customFormat="1" x14ac:dyDescent="0.25">
      <c r="A31" s="42"/>
      <c r="B31" s="42"/>
      <c r="C31" s="42"/>
      <c r="D31" s="42"/>
      <c r="E31" s="42"/>
      <c r="F31" s="42"/>
      <c r="G31" s="42"/>
      <c r="H31" s="42"/>
      <c r="I31" s="42"/>
    </row>
    <row r="32" spans="1:15" s="6" customFormat="1" x14ac:dyDescent="0.25">
      <c r="C32" s="7"/>
    </row>
    <row r="33" spans="1:15" s="6" customFormat="1" x14ac:dyDescent="0.25">
      <c r="C33" s="7"/>
    </row>
    <row r="34" spans="1:15" x14ac:dyDescent="0.25">
      <c r="B34" s="2" t="s">
        <v>9</v>
      </c>
      <c r="C34" s="2" t="s">
        <v>10</v>
      </c>
      <c r="D34" s="8"/>
      <c r="E34" s="8"/>
      <c r="F34" s="8"/>
      <c r="L34" s="10" t="s">
        <v>49</v>
      </c>
      <c r="M34" s="11"/>
      <c r="N34" s="11"/>
      <c r="O34" s="11"/>
    </row>
    <row r="35" spans="1:15" x14ac:dyDescent="0.25">
      <c r="A35" s="3" t="s">
        <v>28</v>
      </c>
      <c r="B35" s="4"/>
      <c r="C35" s="4"/>
      <c r="D35" s="6"/>
      <c r="E35" s="6"/>
      <c r="F35" s="6"/>
      <c r="L35" s="13" t="s">
        <v>50</v>
      </c>
      <c r="M35" s="11"/>
      <c r="N35" s="11"/>
      <c r="O35" s="11"/>
    </row>
    <row r="36" spans="1:15" x14ac:dyDescent="0.25">
      <c r="A36" s="23" t="s">
        <v>52</v>
      </c>
      <c r="B36" s="4">
        <f>COUNTIF(Table1[Time 
Required
],"Immediate")</f>
        <v>0</v>
      </c>
      <c r="C36" s="5" t="e">
        <f>B36/(SUM(B36:B41))</f>
        <v>#DIV/0!</v>
      </c>
      <c r="D36" s="6"/>
      <c r="E36" s="6"/>
      <c r="F36" s="6"/>
      <c r="L36" s="13"/>
      <c r="M36" s="11"/>
      <c r="N36" s="11"/>
      <c r="O36" s="11"/>
    </row>
    <row r="37" spans="1:15" x14ac:dyDescent="0.25">
      <c r="A37" s="4" t="s">
        <v>29</v>
      </c>
      <c r="B37" s="4">
        <f>COUNTIF(Table1[Time 
Required
],"6 months")</f>
        <v>0</v>
      </c>
      <c r="C37" s="5" t="e">
        <f>B37/(SUM(B36:B41))</f>
        <v>#DIV/0!</v>
      </c>
      <c r="D37" s="6"/>
      <c r="E37" s="6"/>
      <c r="F37" s="6"/>
    </row>
    <row r="38" spans="1:15" x14ac:dyDescent="0.25">
      <c r="A38" s="4" t="s">
        <v>30</v>
      </c>
      <c r="B38" s="4">
        <f>COUNTIF(Table1[Time 
Required
],"1 year")</f>
        <v>0</v>
      </c>
      <c r="C38" s="5" t="e">
        <f>B38/(SUM(B36:B41))</f>
        <v>#DIV/0!</v>
      </c>
      <c r="D38" s="6"/>
      <c r="E38" s="6"/>
      <c r="F38" s="6"/>
    </row>
    <row r="39" spans="1:15" x14ac:dyDescent="0.25">
      <c r="A39" s="4" t="s">
        <v>31</v>
      </c>
      <c r="B39" s="4">
        <f>COUNTIF(Table1[Time 
Required
],"3 years")</f>
        <v>0</v>
      </c>
      <c r="C39" s="5" t="e">
        <f>B39/(SUM(B36:B41))</f>
        <v>#DIV/0!</v>
      </c>
      <c r="D39" s="6"/>
      <c r="E39" s="6"/>
      <c r="F39" s="6"/>
    </row>
    <row r="40" spans="1:15" x14ac:dyDescent="0.25">
      <c r="A40" s="4" t="s">
        <v>32</v>
      </c>
      <c r="B40" s="4">
        <f>COUNTIF(Table1[Time 
Required
],"5 years")</f>
        <v>0</v>
      </c>
      <c r="C40" s="5" t="e">
        <f>B40/(SUM(B36:B41))</f>
        <v>#DIV/0!</v>
      </c>
      <c r="D40" s="6"/>
      <c r="E40" s="6"/>
      <c r="F40" s="6"/>
    </row>
    <row r="41" spans="1:15" x14ac:dyDescent="0.25">
      <c r="A41" s="4" t="s">
        <v>33</v>
      </c>
      <c r="B41" s="4">
        <f>COUNTIF(Table1[Time 
Required
],"Other")</f>
        <v>0</v>
      </c>
      <c r="C41" s="5" t="e">
        <f>B41/(SUM(B36:B41))</f>
        <v>#DIV/0!</v>
      </c>
      <c r="D41" s="6"/>
      <c r="E41" s="6"/>
      <c r="F41" s="6"/>
    </row>
    <row r="42" spans="1:15" x14ac:dyDescent="0.25">
      <c r="B42">
        <f>SUM(B36:B41)</f>
        <v>0</v>
      </c>
      <c r="C42" s="24" t="e">
        <f>SUM(C36:C41)</f>
        <v>#DIV/0!</v>
      </c>
    </row>
    <row r="45" spans="1:15" x14ac:dyDescent="0.25">
      <c r="A45" s="12" t="s">
        <v>53</v>
      </c>
    </row>
    <row r="46" spans="1:15" x14ac:dyDescent="0.25">
      <c r="A46" s="12"/>
    </row>
    <row r="47" spans="1:15" x14ac:dyDescent="0.25">
      <c r="A47" s="12"/>
    </row>
    <row r="48" spans="1:15" x14ac:dyDescent="0.25">
      <c r="A48" s="12"/>
    </row>
    <row r="49" spans="1:15" x14ac:dyDescent="0.25">
      <c r="B49" s="2" t="s">
        <v>9</v>
      </c>
      <c r="C49" s="2" t="s">
        <v>10</v>
      </c>
    </row>
    <row r="50" spans="1:15" x14ac:dyDescent="0.25">
      <c r="A50" s="14" t="s">
        <v>36</v>
      </c>
      <c r="B50" s="4"/>
      <c r="C50" s="4"/>
    </row>
    <row r="51" spans="1:15" x14ac:dyDescent="0.25">
      <c r="A51" s="15" t="s">
        <v>35</v>
      </c>
      <c r="B51" s="4">
        <f>COUNTA(Table1[Legal/
Policy])</f>
        <v>0</v>
      </c>
      <c r="C51" s="5">
        <f t="shared" ref="C51:C57" si="0">B51/41</f>
        <v>0</v>
      </c>
    </row>
    <row r="52" spans="1:15" x14ac:dyDescent="0.25">
      <c r="A52" s="15" t="s">
        <v>37</v>
      </c>
      <c r="B52" s="4">
        <f>COUNTA(Table1[Procedures])</f>
        <v>0</v>
      </c>
      <c r="C52" s="5">
        <f t="shared" si="0"/>
        <v>0</v>
      </c>
      <c r="L52" s="10" t="s">
        <v>49</v>
      </c>
      <c r="M52" s="11"/>
      <c r="N52" s="11"/>
      <c r="O52" s="11"/>
    </row>
    <row r="53" spans="1:15" ht="30" x14ac:dyDescent="0.25">
      <c r="A53" s="15" t="s">
        <v>41</v>
      </c>
      <c r="B53" s="4">
        <f>COUNTA(Table1[Institutions])</f>
        <v>0</v>
      </c>
      <c r="C53" s="5">
        <f t="shared" si="0"/>
        <v>0</v>
      </c>
      <c r="L53" s="13" t="s">
        <v>50</v>
      </c>
      <c r="M53" s="11"/>
      <c r="N53" s="11"/>
      <c r="O53" s="11"/>
    </row>
    <row r="54" spans="1:15" ht="45" x14ac:dyDescent="0.25">
      <c r="A54" s="15" t="s">
        <v>44</v>
      </c>
      <c r="B54" s="4">
        <f>COUNTA(Table1[Human
Resources/
Training])</f>
        <v>0</v>
      </c>
      <c r="C54" s="5">
        <f t="shared" si="0"/>
        <v>0</v>
      </c>
    </row>
    <row r="55" spans="1:15" ht="45" x14ac:dyDescent="0.25">
      <c r="A55" s="15" t="s">
        <v>42</v>
      </c>
      <c r="B55" s="4">
        <f>COUNTA(Table1[ICT])</f>
        <v>0</v>
      </c>
      <c r="C55" s="5">
        <f t="shared" si="0"/>
        <v>0</v>
      </c>
    </row>
    <row r="56" spans="1:15" ht="30" x14ac:dyDescent="0.25">
      <c r="A56" s="15" t="s">
        <v>43</v>
      </c>
      <c r="B56" s="4">
        <f>COUNTA(Table1[Infra-
structure/
Equipment])</f>
        <v>0</v>
      </c>
      <c r="C56" s="5">
        <f t="shared" si="0"/>
        <v>0</v>
      </c>
    </row>
    <row r="57" spans="1:15" x14ac:dyDescent="0.25">
      <c r="A57" s="15" t="s">
        <v>33</v>
      </c>
      <c r="B57" s="4">
        <f>COUNTA(Table1[Other])</f>
        <v>0</v>
      </c>
      <c r="C57" s="5">
        <f t="shared" si="0"/>
        <v>0</v>
      </c>
    </row>
    <row r="58" spans="1:15" x14ac:dyDescent="0.25">
      <c r="B58" s="1" t="s">
        <v>57</v>
      </c>
      <c r="C58" s="1" t="s">
        <v>57</v>
      </c>
    </row>
    <row r="67" spans="1:9" x14ac:dyDescent="0.25">
      <c r="A67" s="40" t="s">
        <v>56</v>
      </c>
      <c r="B67" s="43"/>
      <c r="C67" s="43"/>
      <c r="D67" s="43"/>
      <c r="E67" s="43"/>
      <c r="F67" s="43"/>
      <c r="G67" s="43"/>
      <c r="H67" s="43"/>
      <c r="I67" s="43"/>
    </row>
    <row r="68" spans="1:9" x14ac:dyDescent="0.25">
      <c r="A68" s="43"/>
      <c r="B68" s="43"/>
      <c r="C68" s="43"/>
      <c r="D68" s="43"/>
      <c r="E68" s="43"/>
      <c r="F68" s="43"/>
      <c r="G68" s="43"/>
      <c r="H68" s="43"/>
      <c r="I68" s="43"/>
    </row>
    <row r="69" spans="1:9" x14ac:dyDescent="0.25">
      <c r="A69" s="43"/>
      <c r="B69" s="43"/>
      <c r="C69" s="43"/>
      <c r="D69" s="43"/>
      <c r="E69" s="43"/>
      <c r="F69" s="43"/>
      <c r="G69" s="43"/>
      <c r="H69" s="43"/>
      <c r="I69" s="43"/>
    </row>
    <row r="70" spans="1:9" x14ac:dyDescent="0.25">
      <c r="A70" s="44"/>
      <c r="B70" s="44"/>
      <c r="C70" s="44"/>
      <c r="D70" s="44"/>
      <c r="E70" s="44"/>
      <c r="F70" s="44"/>
      <c r="G70" s="44"/>
      <c r="H70" s="44"/>
      <c r="I70" s="44"/>
    </row>
  </sheetData>
  <mergeCells count="4">
    <mergeCell ref="A1:I1"/>
    <mergeCell ref="A12:I14"/>
    <mergeCell ref="A27:I31"/>
    <mergeCell ref="A67:I70"/>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9</vt:i4>
      </vt:variant>
    </vt:vector>
  </HeadingPairs>
  <TitlesOfParts>
    <vt:vector size="12" baseType="lpstr">
      <vt:lpstr>Instructions</vt:lpstr>
      <vt:lpstr>InputData</vt:lpstr>
      <vt:lpstr>PrintReport</vt:lpstr>
      <vt:lpstr>Category</vt:lpstr>
      <vt:lpstr>ComplianceLevel</vt:lpstr>
      <vt:lpstr>InputData!Print_Area</vt:lpstr>
      <vt:lpstr>Instructions!Print_Area</vt:lpstr>
      <vt:lpstr>PrintReport!Print_Area</vt:lpstr>
      <vt:lpstr>InputData!Print_Titles</vt:lpstr>
      <vt:lpstr>PrintReport!Print_Titles</vt:lpstr>
      <vt:lpstr>Time</vt:lpstr>
      <vt:lpstr>TimeReq</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Brian O'Shea</dc:creator>
  <cp:lastModifiedBy>Alvarez de Cozar, Maria</cp:lastModifiedBy>
  <cp:lastPrinted>2015-02-05T08:42:44Z</cp:lastPrinted>
  <dcterms:created xsi:type="dcterms:W3CDTF">2013-01-07T14:58:57Z</dcterms:created>
  <dcterms:modified xsi:type="dcterms:W3CDTF">2015-03-02T17:44:30Z</dcterms:modified>
</cp:coreProperties>
</file>